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 Services\Bid Records\2023 Bids\23-004 NCWorks &amp; Youth Svs\"/>
    </mc:Choice>
  </mc:AlternateContent>
  <xr:revisionPtr revIDLastSave="0" documentId="8_{B66B2A02-85CC-4CE5-A929-EFD8E3552B56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PAGE 1 OF 4" sheetId="1" r:id="rId1"/>
    <sheet name="PAGE 2 OF 4" sheetId="2" r:id="rId2"/>
    <sheet name="PAGE 3 OF 4" sheetId="3" r:id="rId3"/>
    <sheet name="PAGE 4 OF 4" sheetId="4" r:id="rId4"/>
  </sheets>
  <definedNames>
    <definedName name="_xlnm.Print_Area" localSheetId="0">'PAGE 1 OF 4'!$A$1:$D$48</definedName>
    <definedName name="_xlnm.Print_Area" localSheetId="1">'PAGE 2 OF 4'!$A$1:$J$61</definedName>
    <definedName name="_xlnm.Print_Area" localSheetId="2">'PAGE 3 OF 4'!$A$1:$J$63</definedName>
    <definedName name="_xlnm.Print_Area" localSheetId="3">'PAGE 4 OF 4'!$A$1:$K$70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J65" i="4" l="1"/>
  <c r="C20" i="1" s="1"/>
  <c r="J52" i="4"/>
  <c r="C19" i="1" s="1"/>
  <c r="G33" i="4"/>
  <c r="J35" i="4" s="1"/>
  <c r="C18" i="1" s="1"/>
  <c r="G24" i="3"/>
  <c r="G25" i="3"/>
  <c r="G26" i="3"/>
  <c r="G27" i="3"/>
  <c r="G23" i="3"/>
  <c r="J29" i="3" s="1"/>
  <c r="C13" i="1" s="1"/>
  <c r="G41" i="3"/>
  <c r="G42" i="3"/>
  <c r="G43" i="3"/>
  <c r="G44" i="3"/>
  <c r="G40" i="3"/>
  <c r="J46" i="3" s="1"/>
  <c r="C14" i="1" s="1"/>
  <c r="G58" i="3"/>
  <c r="J58" i="3" s="1"/>
  <c r="C15" i="1" s="1"/>
  <c r="H16" i="4"/>
  <c r="G4" i="4"/>
  <c r="J6" i="4"/>
  <c r="C16" i="1" s="1"/>
  <c r="H13" i="4"/>
  <c r="I7" i="3"/>
  <c r="J52" i="2"/>
  <c r="J59" i="2" s="1"/>
  <c r="C11" i="1" s="1"/>
  <c r="H43" i="2"/>
  <c r="H41" i="2"/>
  <c r="H39" i="2"/>
  <c r="H36" i="2"/>
  <c r="H34" i="2"/>
  <c r="H32" i="2"/>
  <c r="H29" i="2"/>
  <c r="H26" i="2"/>
  <c r="J16" i="2"/>
  <c r="J15" i="2"/>
  <c r="J14" i="2"/>
  <c r="J13" i="2"/>
  <c r="J12" i="2"/>
  <c r="J11" i="2"/>
  <c r="J10" i="2"/>
  <c r="J9" i="2"/>
  <c r="J8" i="2"/>
  <c r="J7" i="2"/>
  <c r="J6" i="2"/>
  <c r="E8" i="2"/>
  <c r="E9" i="2"/>
  <c r="E10" i="2"/>
  <c r="E11" i="2"/>
  <c r="E12" i="2"/>
  <c r="E13" i="2"/>
  <c r="E14" i="2"/>
  <c r="E15" i="2"/>
  <c r="E16" i="2"/>
  <c r="C7" i="2"/>
  <c r="E7" i="2" s="1"/>
  <c r="C6" i="2"/>
  <c r="E6" i="2" s="1"/>
  <c r="I5" i="3"/>
  <c r="I6" i="3"/>
  <c r="J15" i="3" s="1"/>
  <c r="C12" i="1" s="1"/>
  <c r="I8" i="3"/>
  <c r="D31" i="1"/>
  <c r="J27" i="4"/>
  <c r="C17" i="1" s="1"/>
  <c r="C9" i="1" l="1"/>
  <c r="C24" i="2"/>
  <c r="H24" i="2" s="1"/>
  <c r="J45" i="2" s="1"/>
  <c r="C10" i="1" l="1"/>
  <c r="J69" i="4"/>
  <c r="D22" i="1"/>
  <c r="D35" i="1" s="1"/>
  <c r="D39" i="1" s="1"/>
</calcChain>
</file>

<file path=xl/sharedStrings.xml><?xml version="1.0" encoding="utf-8"?>
<sst xmlns="http://schemas.openxmlformats.org/spreadsheetml/2006/main" count="270" uniqueCount="178">
  <si>
    <t>Organization's Complete Name:</t>
  </si>
  <si>
    <t>DESCRIPTION</t>
  </si>
  <si>
    <t>NUMBER</t>
  </si>
  <si>
    <r>
      <t xml:space="preserve">LINE ITEM </t>
    </r>
    <r>
      <rPr>
        <u/>
        <sz val="10"/>
        <rFont val="Arial"/>
        <family val="2"/>
      </rPr>
      <t>TOTALS*</t>
    </r>
  </si>
  <si>
    <r>
      <t xml:space="preserve">CATEGORY </t>
    </r>
    <r>
      <rPr>
        <u/>
        <sz val="10"/>
        <rFont val="Arial"/>
        <family val="2"/>
      </rPr>
      <t>TOTALS</t>
    </r>
  </si>
  <si>
    <t>PROGRAM COSTS:</t>
  </si>
  <si>
    <t>Staff Salaries</t>
  </si>
  <si>
    <t>Staff Fringe Benefits</t>
  </si>
  <si>
    <t>Staff Travel</t>
  </si>
  <si>
    <t>Occupancy Cost</t>
  </si>
  <si>
    <t>Equipment Purchases</t>
  </si>
  <si>
    <t>Equipment Lease Cost</t>
  </si>
  <si>
    <t>On-the-Job Training</t>
  </si>
  <si>
    <t>Supportive Services</t>
  </si>
  <si>
    <t>Other Program Costs</t>
  </si>
  <si>
    <t>I. SUBTOTAL PROGRAM COSTS</t>
  </si>
  <si>
    <t>1XX</t>
  </si>
  <si>
    <t>II. ADMINISTRATIVE COSTS</t>
  </si>
  <si>
    <t>Other Administrative Costs</t>
  </si>
  <si>
    <t>II. SUBTOTAL ADMINISTRATIVE COSTS</t>
  </si>
  <si>
    <t>2XX</t>
  </si>
  <si>
    <t xml:space="preserve">TOTAL ADMINISTRATIVE &amp; PROGRAM COSTS </t>
  </si>
  <si>
    <t>Less Program Income*</t>
  </si>
  <si>
    <t>(</t>
  </si>
  <si>
    <t>)</t>
  </si>
  <si>
    <t>NET ADMINISTRATIVE &amp; PROGRAM COSTS**</t>
  </si>
  <si>
    <t>5XX</t>
  </si>
  <si>
    <t>*Complete Line Items 400 if program income is anticipated from this program.</t>
  </si>
  <si>
    <t xml:space="preserve">   Otherwise complete Line Item 500 only.</t>
  </si>
  <si>
    <t>PROPOSER'S SIGNATURE  _______________________________</t>
  </si>
  <si>
    <t>Date Submitted ______________</t>
  </si>
  <si>
    <t>I.  PROGRAM COSTS</t>
  </si>
  <si>
    <t>100. STAFF SALARIES (PROGRAM)</t>
  </si>
  <si>
    <t>Position Title</t>
  </si>
  <si>
    <t xml:space="preserve">Salary Costs Charged to Training </t>
  </si>
  <si>
    <t>TOTAL STAFF SALARIES (PROGRAM)</t>
  </si>
  <si>
    <t>101.  STAFF FRINGE BENEFITS  (PROGRAM)</t>
  </si>
  <si>
    <t>Mos.</t>
  </si>
  <si>
    <t>FICA:  Salaries                   $</t>
  </si>
  <si>
    <t>X</t>
  </si>
  <si>
    <t>=</t>
  </si>
  <si>
    <t>Worker's Comp: Salaries     $</t>
  </si>
  <si>
    <t>No. of Staff</t>
  </si>
  <si>
    <t>Insurance:  Per Person        $</t>
  </si>
  <si>
    <t>Disability:              Salaries $</t>
  </si>
  <si>
    <t>Retirement:            Salaries $</t>
  </si>
  <si>
    <t>Unemployment Ins: Salaries $</t>
  </si>
  <si>
    <t>Other Fringe Benefits (List):</t>
  </si>
  <si>
    <t>TOTAL STAFF FRINGE BENEFITS (PROGRAM)</t>
  </si>
  <si>
    <t>102.  STAFF TRAVEL (PROGRAM)</t>
  </si>
  <si>
    <t>Miles/Month</t>
  </si>
  <si>
    <t>Mileage Rate</t>
  </si>
  <si>
    <t>Local Travel</t>
  </si>
  <si>
    <t>Staff Development &amp; Conferences</t>
  </si>
  <si>
    <t>Other Travel (List)</t>
  </si>
  <si>
    <t>103.  OCCUPANCY COST (PROGRAM)</t>
  </si>
  <si>
    <t>Mtly. Rate</t>
  </si>
  <si>
    <t># of Mos.</t>
  </si>
  <si>
    <t>Rent:</t>
  </si>
  <si>
    <t xml:space="preserve">Utilities: </t>
  </si>
  <si>
    <t>Maintenance:</t>
  </si>
  <si>
    <t>Insurance:</t>
  </si>
  <si>
    <t>Other Occupancy Costs:  (List)</t>
  </si>
  <si>
    <t>TOTAL OCCUPANCY COST (PROGRAM)</t>
  </si>
  <si>
    <t>104.  EQUIPMENT PURCHASES (PROGRAM)</t>
  </si>
  <si>
    <t>Equipment (List):</t>
  </si>
  <si>
    <t>Unit Cost</t>
  </si>
  <si>
    <t>No. of Units</t>
  </si>
  <si>
    <t>TOTAL COST</t>
  </si>
  <si>
    <t>TOTAL EQUIPMENT PURCHASES (PROGRAM)</t>
  </si>
  <si>
    <t xml:space="preserve">All equipment purchases must be approved in writing by Capital Area  prior to the </t>
  </si>
  <si>
    <t>105. EQUIPMENT LEASE COST (PROGRAM)*</t>
  </si>
  <si>
    <t>COST/MTH.</t>
  </si>
  <si>
    <t>TOTAL EQUIPMENT LEASES (PROGRAM)</t>
  </si>
  <si>
    <t>* Equipment leased is defined as  property to be leased at a cost of $1,000 or more per year.</t>
  </si>
  <si>
    <t>All leases of equipment must be approved in writing by Capital Area prior to the initiation</t>
  </si>
  <si>
    <t>of action to lease any such property.</t>
  </si>
  <si>
    <t>106.  ON-THE-JOB TRAINING (OJT)</t>
  </si>
  <si>
    <t># of OJTs</t>
  </si>
  <si>
    <t>Avg. Cost/OJT</t>
  </si>
  <si>
    <t>*Jobs must be developed in accordance with skill training occupations</t>
  </si>
  <si>
    <t>identified within the local plan.</t>
  </si>
  <si>
    <t>FICA (%)</t>
  </si>
  <si>
    <t>FICA Wages:</t>
  </si>
  <si>
    <t>WKR. COMP.(%)</t>
  </si>
  <si>
    <t>Worker's Comp:</t>
  </si>
  <si>
    <t>Other Participant Fringes (List)</t>
  </si>
  <si>
    <t>110.  SUPPORTIVE SERVICES</t>
  </si>
  <si>
    <t>TOTAL</t>
  </si>
  <si>
    <t>Transportation:</t>
  </si>
  <si>
    <t>Child Care:</t>
  </si>
  <si>
    <t>Other (List):</t>
  </si>
  <si>
    <t>Emergency</t>
  </si>
  <si>
    <t>TOTAL SUPPORTIVE SERVICES</t>
  </si>
  <si>
    <t>111.  OTHER PROGRAM COSTS</t>
  </si>
  <si>
    <t>TOTAL OTHER PROGRAM COSTS</t>
  </si>
  <si>
    <t xml:space="preserve">Hourly Salary of Position </t>
  </si>
  <si>
    <t>No. of Hours</t>
  </si>
  <si>
    <t>N/A</t>
  </si>
  <si>
    <t>AVG. TOTAL PAY</t>
  </si>
  <si>
    <t>No more than 40 hours per work week per position</t>
  </si>
  <si>
    <t>Split positions should total no more than 40 hours per week</t>
  </si>
  <si>
    <t>Twelve months = 2080 hours</t>
  </si>
  <si>
    <t>Include all program staff to be compensated from this proposal</t>
  </si>
  <si>
    <t>Example - Director (50%)</t>
  </si>
  <si>
    <t>Total</t>
  </si>
  <si>
    <t>Rate (%)</t>
  </si>
  <si>
    <t>Health        Avg .Monthly Rate</t>
  </si>
  <si>
    <t>cents per mile. Then multiply by the number of months of service.</t>
  </si>
  <si>
    <t>Identify any staff development/conferences than may be attended by staff associated with this proposal. Cost include registration fees,airfare, lodging, meals, etc.</t>
  </si>
  <si>
    <r>
      <t>NOTE:</t>
    </r>
    <r>
      <rPr>
        <b/>
        <u/>
        <sz val="10"/>
        <rFont val="Arial"/>
        <family val="2"/>
      </rPr>
      <t xml:space="preserve"> NO PARTICIPANT TRAVEL HERE</t>
    </r>
    <r>
      <rPr>
        <b/>
        <sz val="10"/>
        <rFont val="Arial"/>
        <family val="2"/>
      </rPr>
      <t>. PARTICIPANT TRAVEL WILL BE REFLECTED IN THE  SUPPORTIVE SERVICES SECTION</t>
    </r>
  </si>
  <si>
    <t>of salaries to be charged) by the prevailing rate.</t>
  </si>
  <si>
    <t xml:space="preserve">Multiply the average monthly rate for employee health insurance by the </t>
  </si>
  <si>
    <t>necessary to justify proposed amount.</t>
  </si>
  <si>
    <t>Provide supplemental support necessary to justify the proposed amounts .</t>
  </si>
  <si>
    <r>
      <t xml:space="preserve">Multiply all salaries </t>
    </r>
    <r>
      <rPr>
        <b/>
        <u/>
        <sz val="10"/>
        <rFont val="Arial"/>
        <family val="2"/>
      </rPr>
      <t>subject</t>
    </r>
    <r>
      <rPr>
        <sz val="10"/>
        <rFont val="Arial"/>
        <family val="2"/>
      </rPr>
      <t xml:space="preserve"> to these taxes here (not to exceed total amount</t>
    </r>
  </si>
  <si>
    <r>
      <t xml:space="preserve">number of staff </t>
    </r>
    <r>
      <rPr>
        <b/>
        <u/>
        <sz val="10"/>
        <rFont val="Arial"/>
        <family val="2"/>
      </rPr>
      <t>eligible</t>
    </r>
    <r>
      <rPr>
        <sz val="10"/>
        <rFont val="Arial"/>
        <family val="2"/>
      </rPr>
      <t xml:space="preserve"> for this benefit. Provide supplemental support if </t>
    </r>
  </si>
  <si>
    <r>
      <t>Multiply all salaries</t>
    </r>
    <r>
      <rPr>
        <b/>
        <u/>
        <sz val="10"/>
        <rFont val="Arial"/>
        <family val="2"/>
      </rPr>
      <t xml:space="preserve"> eligible</t>
    </r>
    <r>
      <rPr>
        <sz val="10"/>
        <rFont val="Arial"/>
        <family val="2"/>
      </rPr>
      <t xml:space="preserve"> for this benefit here (not to exceed total amount</t>
    </r>
  </si>
  <si>
    <r>
      <t xml:space="preserve">Multiply all salaries </t>
    </r>
    <r>
      <rPr>
        <b/>
        <u/>
        <sz val="10"/>
        <rFont val="Arial"/>
        <family val="2"/>
      </rPr>
      <t>eligible</t>
    </r>
    <r>
      <rPr>
        <sz val="10"/>
        <rFont val="Arial"/>
        <family val="2"/>
      </rPr>
      <t xml:space="preserve"> for this benefit here (not to exceed total amount</t>
    </r>
  </si>
  <si>
    <t>Multiply the average monthly rate by the number of months occupancy</t>
  </si>
  <si>
    <t>of participants projected to engage in this activity.</t>
  </si>
  <si>
    <t>Note: Capital Area will provide the primary site for service delivery</t>
  </si>
  <si>
    <r>
      <t xml:space="preserve">for </t>
    </r>
    <r>
      <rPr>
        <b/>
        <u/>
        <sz val="10"/>
        <rFont val="Arial"/>
        <family val="2"/>
      </rPr>
      <t>additional</t>
    </r>
    <r>
      <rPr>
        <sz val="10"/>
        <rFont val="Arial"/>
        <family val="2"/>
      </rPr>
      <t xml:space="preserve"> space not provided by Capital Area.</t>
    </r>
  </si>
  <si>
    <r>
      <t xml:space="preserve">Calculate any costs associated with the </t>
    </r>
    <r>
      <rPr>
        <b/>
        <u/>
        <sz val="10"/>
        <rFont val="Arial"/>
        <family val="2"/>
      </rPr>
      <t>additional</t>
    </r>
    <r>
      <rPr>
        <sz val="10"/>
        <rFont val="Arial"/>
        <family val="2"/>
      </rPr>
      <t xml:space="preserve"> space.</t>
    </r>
  </si>
  <si>
    <t>Multiply the projected average cost of an OJT slot by the number</t>
  </si>
  <si>
    <t>Identify the basis for allocating split positions (i.e. Hours worked, enrollments, etc.)</t>
  </si>
  <si>
    <t>by the number of participants projected to engage in this activity.</t>
  </si>
  <si>
    <r>
      <t xml:space="preserve">Multiply all wages </t>
    </r>
    <r>
      <rPr>
        <b/>
        <u/>
        <sz val="10"/>
        <rFont val="Arial"/>
        <family val="2"/>
      </rPr>
      <t>subject</t>
    </r>
    <r>
      <rPr>
        <sz val="10"/>
        <rFont val="Arial"/>
        <family val="2"/>
      </rPr>
      <t xml:space="preserve"> to these taxes here (not to exceed total amount</t>
    </r>
  </si>
  <si>
    <t>of participant wages to be charged) by the prevailing rate.</t>
  </si>
  <si>
    <t>participants engaged in this activity.</t>
  </si>
  <si>
    <t>Worker's Comp and/or accident insurance is required for</t>
  </si>
  <si>
    <t>passes/tickets for enrolled participants only.</t>
  </si>
  <si>
    <t>Participant transportation can be in the form of stipends &amp; bus</t>
  </si>
  <si>
    <t xml:space="preserve">Determine the amount of emergency payments for costs </t>
  </si>
  <si>
    <t>necessary for the participant's continued engagement like</t>
  </si>
  <si>
    <t>minor car repairs, housing assistance, work clothes, etc.</t>
  </si>
  <si>
    <t>Any van rental necessary for participant transportation list here</t>
  </si>
  <si>
    <t>Example -Case Mgr (100%)</t>
  </si>
  <si>
    <t>Enter other necessary program costs here.  Supplies,</t>
  </si>
  <si>
    <t>telecommunications, training materials, etc.</t>
  </si>
  <si>
    <t>Attachment Total</t>
  </si>
  <si>
    <t>and attach the subtotal of the attachment sheet here.</t>
  </si>
  <si>
    <t>Enter overhead and other program support here.</t>
  </si>
  <si>
    <t>* "Equipment" has a life expectancy of one year or more and a unit cost of $1,000 or more.</t>
  </si>
  <si>
    <t>Enter projected cost of any equipment</t>
  </si>
  <si>
    <t>to be leased.</t>
  </si>
  <si>
    <t>Each item of equipment listed should utilize a proper</t>
  </si>
  <si>
    <t>cost analysis in determining amounts.</t>
  </si>
  <si>
    <t>Enter the responding organization's name here.</t>
  </si>
  <si>
    <t xml:space="preserve">the subsequent pages here. So there is no need to </t>
  </si>
  <si>
    <t>enter the numbers manually.</t>
  </si>
  <si>
    <t>This sheet is programmed to reflect the totals from</t>
  </si>
  <si>
    <t>Indirect Costs</t>
  </si>
  <si>
    <t>Profit (     %)</t>
  </si>
  <si>
    <t>If necessary, use a separate sheet to list additional expenses</t>
  </si>
  <si>
    <t>Multiply the projected average cost of a Transitional Job slot</t>
  </si>
  <si>
    <t>Specify Full-Time Equivalent (FTE) percentage per position</t>
  </si>
  <si>
    <t xml:space="preserve">Based # of monthly miles on no more than the current prevailing rate of 54.5 </t>
  </si>
  <si>
    <t>Include your negotiated rate if applicable.</t>
  </si>
  <si>
    <t>TOTAL WIOA PROGRAM COSTS (100 - 111)</t>
  </si>
  <si>
    <t>initiation of any action to purchase any such equipment.</t>
  </si>
  <si>
    <t>TOTAL STAFF TRAVEL (PROGRAM)</t>
  </si>
  <si>
    <t xml:space="preserve">PROGRAM: WIOA YOUTH </t>
  </si>
  <si>
    <t>109.  OCCUPATIONAL SKILLS TRAINING (OST)</t>
  </si>
  <si>
    <t>TOTAL  OCCUPATIONAL SKILLS TRAINING</t>
  </si>
  <si>
    <t>Occupational Skills Training (OST)</t>
  </si>
  <si>
    <t>Multiply the projected average cost of OST</t>
  </si>
  <si>
    <t>Avg. Cost/OST:</t>
  </si>
  <si>
    <t># of OST</t>
  </si>
  <si>
    <t>107.  WORK EXPERIENCE - PARTICIPANT WAGES</t>
  </si>
  <si>
    <t>TOTAL  WORK EXPERIENCE - PARTICIPANT WAGES</t>
  </si>
  <si>
    <t>108.  WORK EXPERIENCE - PARTICIPANT FRINGES</t>
  </si>
  <si>
    <t>TOTAL  WORK EXPERIENCE - PARTICIPANT FRINGES</t>
  </si>
  <si>
    <t>Work Experience - Participant Wages</t>
  </si>
  <si>
    <t>Work Experience - Participant Fringe Benefits</t>
  </si>
  <si>
    <t>Avg. Cost/WEX:</t>
  </si>
  <si>
    <t># of WEXs</t>
  </si>
  <si>
    <t>PY23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</si>
</sst>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0_);_(&quot;$&quot;* \(#,##0.000\);_(&quot;$&quot;* &quot;-&quot;??_);_(@_)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quotePrefix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3" xfId="0" quotePrefix="1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7" fillId="0" borderId="3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44" fontId="0" fillId="0" borderId="1" xfId="2" applyFont="1" applyBorder="1"/>
    <xf numFmtId="44" fontId="1" fillId="0" borderId="4" xfId="2" applyFont="1" applyBorder="1"/>
    <xf numFmtId="44" fontId="1" fillId="0" borderId="4" xfId="0" applyNumberFormat="1" applyFon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Border="1"/>
    <xf numFmtId="44" fontId="0" fillId="0" borderId="0" xfId="2" applyFont="1"/>
    <xf numFmtId="0" fontId="6" fillId="0" borderId="0" xfId="0" applyFont="1" applyAlignment="1">
      <alignment horizontal="centerContinuous"/>
    </xf>
    <xf numFmtId="44" fontId="6" fillId="0" borderId="0" xfId="2" applyFont="1" applyAlignment="1">
      <alignment horizontal="centerContinuous"/>
    </xf>
    <xf numFmtId="0" fontId="11" fillId="0" borderId="0" xfId="0" applyFont="1"/>
    <xf numFmtId="0" fontId="6" fillId="0" borderId="0" xfId="0" applyFont="1" applyBorder="1"/>
    <xf numFmtId="0" fontId="6" fillId="0" borderId="1" xfId="0" applyFont="1" applyBorder="1"/>
    <xf numFmtId="0" fontId="1" fillId="0" borderId="0" xfId="0" applyFont="1" applyAlignment="1">
      <alignment horizontal="center"/>
    </xf>
    <xf numFmtId="44" fontId="6" fillId="0" borderId="1" xfId="2" applyFont="1" applyBorder="1"/>
    <xf numFmtId="44" fontId="11" fillId="0" borderId="0" xfId="2" quotePrefix="1" applyFont="1" applyBorder="1" applyAlignment="1">
      <alignment horizontal="left"/>
    </xf>
    <xf numFmtId="44" fontId="11" fillId="0" borderId="0" xfId="2" applyFont="1" applyBorder="1"/>
    <xf numFmtId="0" fontId="11" fillId="0" borderId="0" xfId="0" applyFont="1" applyBorder="1"/>
    <xf numFmtId="43" fontId="6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2" applyFont="1" applyBorder="1"/>
    <xf numFmtId="0" fontId="3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quotePrefix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6" fillId="0" borderId="1" xfId="1" applyFont="1" applyBorder="1"/>
    <xf numFmtId="43" fontId="6" fillId="0" borderId="0" xfId="1" applyFont="1" applyBorder="1" applyAlignment="1">
      <alignment horizontal="center"/>
    </xf>
    <xf numFmtId="10" fontId="6" fillId="0" borderId="1" xfId="3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2" xfId="0" applyFont="1" applyBorder="1"/>
    <xf numFmtId="0" fontId="12" fillId="0" borderId="0" xfId="0" quotePrefix="1" applyFont="1" applyAlignment="1">
      <alignment horizontal="centerContinuous"/>
    </xf>
    <xf numFmtId="0" fontId="11" fillId="0" borderId="0" xfId="0" quotePrefix="1" applyFont="1" applyAlignment="1">
      <alignment horizontal="left"/>
    </xf>
    <xf numFmtId="0" fontId="11" fillId="0" borderId="1" xfId="0" applyFont="1" applyBorder="1"/>
    <xf numFmtId="0" fontId="11" fillId="0" borderId="0" xfId="0" quotePrefix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/>
    <xf numFmtId="44" fontId="11" fillId="0" borderId="1" xfId="2" applyFont="1" applyBorder="1"/>
    <xf numFmtId="0" fontId="13" fillId="0" borderId="0" xfId="0" applyFont="1" applyAlignment="1">
      <alignment horizontal="center"/>
    </xf>
    <xf numFmtId="44" fontId="13" fillId="0" borderId="2" xfId="0" applyNumberFormat="1" applyFont="1" applyBorder="1"/>
    <xf numFmtId="0" fontId="13" fillId="0" borderId="0" xfId="0" applyFont="1" applyBorder="1"/>
    <xf numFmtId="0" fontId="11" fillId="0" borderId="0" xfId="0" applyFont="1" applyAlignment="1">
      <alignment horizontal="left"/>
    </xf>
    <xf numFmtId="43" fontId="11" fillId="0" borderId="0" xfId="1" applyFont="1"/>
    <xf numFmtId="0" fontId="11" fillId="0" borderId="1" xfId="1" applyNumberFormat="1" applyFont="1" applyBorder="1" applyAlignment="1">
      <alignment horizontal="center"/>
    </xf>
    <xf numFmtId="0" fontId="11" fillId="0" borderId="1" xfId="1" applyNumberFormat="1" applyFont="1" applyBorder="1"/>
    <xf numFmtId="0" fontId="14" fillId="0" borderId="0" xfId="0" applyFont="1"/>
    <xf numFmtId="43" fontId="6" fillId="0" borderId="0" xfId="1" applyFont="1" applyBorder="1"/>
    <xf numFmtId="10" fontId="6" fillId="0" borderId="0" xfId="3" applyNumberFormat="1" applyFont="1" applyBorder="1" applyAlignment="1">
      <alignment horizontal="center"/>
    </xf>
    <xf numFmtId="44" fontId="13" fillId="0" borderId="0" xfId="0" applyNumberFormat="1" applyFont="1" applyBorder="1"/>
    <xf numFmtId="0" fontId="14" fillId="0" borderId="1" xfId="0" applyFont="1" applyBorder="1"/>
    <xf numFmtId="44" fontId="13" fillId="0" borderId="4" xfId="0" applyNumberFormat="1" applyFont="1" applyBorder="1"/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/>
    <xf numFmtId="4" fontId="0" fillId="0" borderId="1" xfId="0" applyNumberFormat="1" applyBorder="1"/>
    <xf numFmtId="4" fontId="6" fillId="0" borderId="1" xfId="0" applyNumberFormat="1" applyFont="1" applyBorder="1"/>
    <xf numFmtId="0" fontId="15" fillId="0" borderId="1" xfId="0" applyFont="1" applyBorder="1"/>
    <xf numFmtId="44" fontId="0" fillId="0" borderId="1" xfId="2" applyNumberFormat="1" applyFont="1" applyBorder="1"/>
    <xf numFmtId="44" fontId="0" fillId="0" borderId="0" xfId="2" applyFont="1" applyFill="1" applyBorder="1"/>
    <xf numFmtId="8" fontId="11" fillId="0" borderId="0" xfId="0" applyNumberFormat="1" applyFont="1" applyBorder="1"/>
    <xf numFmtId="2" fontId="0" fillId="0" borderId="0" xfId="0" applyNumberFormat="1" applyBorder="1"/>
    <xf numFmtId="44" fontId="16" fillId="0" borderId="5" xfId="2" applyFont="1" applyBorder="1"/>
    <xf numFmtId="2" fontId="0" fillId="0" borderId="0" xfId="0" applyNumberFormat="1"/>
    <xf numFmtId="2" fontId="11" fillId="0" borderId="0" xfId="0" applyNumberFormat="1" applyFont="1" applyBorder="1"/>
    <xf numFmtId="0" fontId="6" fillId="0" borderId="6" xfId="0" applyFont="1" applyFill="1" applyBorder="1"/>
    <xf numFmtId="0" fontId="0" fillId="0" borderId="0" xfId="0" applyFill="1" applyBorder="1"/>
    <xf numFmtId="6" fontId="11" fillId="0" borderId="1" xfId="2" applyNumberFormat="1" applyFont="1" applyBorder="1"/>
    <xf numFmtId="44" fontId="13" fillId="0" borderId="2" xfId="2" applyFont="1" applyBorder="1"/>
    <xf numFmtId="0" fontId="17" fillId="0" borderId="0" xfId="0" applyFont="1"/>
    <xf numFmtId="0" fontId="18" fillId="0" borderId="0" xfId="0" applyFont="1" applyBorder="1"/>
    <xf numFmtId="0" fontId="18" fillId="0" borderId="2" xfId="0" applyFont="1" applyBorder="1"/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4" fontId="20" fillId="0" borderId="0" xfId="0" applyNumberFormat="1" applyFont="1"/>
    <xf numFmtId="4" fontId="0" fillId="0" borderId="0" xfId="0" applyNumberFormat="1"/>
    <xf numFmtId="44" fontId="0" fillId="0" borderId="0" xfId="0" applyNumberFormat="1" applyAlignment="1">
      <alignment horizontal="right"/>
    </xf>
    <xf numFmtId="9" fontId="0" fillId="0" borderId="0" xfId="3" applyFont="1" applyBorder="1"/>
    <xf numFmtId="0" fontId="21" fillId="0" borderId="5" xfId="0" applyFont="1" applyBorder="1"/>
    <xf numFmtId="44" fontId="21" fillId="0" borderId="5" xfId="2" applyFont="1" applyBorder="1"/>
    <xf numFmtId="0" fontId="21" fillId="0" borderId="5" xfId="1" applyNumberFormat="1" applyFont="1" applyBorder="1" applyAlignment="1">
      <alignment horizontal="center"/>
    </xf>
    <xf numFmtId="44" fontId="21" fillId="0" borderId="5" xfId="2" applyNumberFormat="1" applyFont="1" applyBorder="1"/>
    <xf numFmtId="0" fontId="22" fillId="0" borderId="5" xfId="0" applyFont="1" applyBorder="1"/>
    <xf numFmtId="0" fontId="23" fillId="0" borderId="5" xfId="1" applyNumberFormat="1" applyFont="1" applyBorder="1" applyAlignment="1">
      <alignment horizontal="center"/>
    </xf>
    <xf numFmtId="4" fontId="24" fillId="0" borderId="0" xfId="0" applyNumberFormat="1" applyFont="1"/>
    <xf numFmtId="44" fontId="26" fillId="0" borderId="4" xfId="2" applyFont="1" applyBorder="1"/>
    <xf numFmtId="2" fontId="0" fillId="0" borderId="0" xfId="3" applyNumberFormat="1" applyFont="1"/>
    <xf numFmtId="0" fontId="21" fillId="0" borderId="7" xfId="0" applyFont="1" applyFill="1" applyBorder="1"/>
    <xf numFmtId="44" fontId="21" fillId="0" borderId="7" xfId="2" applyFont="1" applyFill="1" applyBorder="1"/>
    <xf numFmtId="0" fontId="21" fillId="0" borderId="7" xfId="1" applyNumberFormat="1" applyFont="1" applyFill="1" applyBorder="1" applyAlignment="1">
      <alignment horizontal="center"/>
    </xf>
    <xf numFmtId="4" fontId="0" fillId="0" borderId="0" xfId="0" applyNumberFormat="1" applyBorder="1"/>
    <xf numFmtId="44" fontId="21" fillId="0" borderId="0" xfId="2" applyFont="1" applyFill="1" applyBorder="1"/>
    <xf numFmtId="44" fontId="28" fillId="0" borderId="1" xfId="2" applyFont="1" applyBorder="1"/>
    <xf numFmtId="164" fontId="0" fillId="0" borderId="0" xfId="0" applyNumberFormat="1"/>
    <xf numFmtId="0" fontId="29" fillId="0" borderId="0" xfId="0" applyFont="1" applyBorder="1"/>
    <xf numFmtId="0" fontId="11" fillId="0" borderId="0" xfId="0" applyFont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" fillId="0" borderId="0" xfId="0" applyFont="1"/>
    <xf numFmtId="44" fontId="0" fillId="0" borderId="0" xfId="2" applyNumberFormat="1" applyFont="1" applyBorder="1"/>
    <xf numFmtId="0" fontId="0" fillId="0" borderId="8" xfId="0" applyBorder="1"/>
    <xf numFmtId="0" fontId="9" fillId="0" borderId="9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quotePrefix="1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44" fontId="21" fillId="0" borderId="12" xfId="2" applyFont="1" applyBorder="1"/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44" fontId="16" fillId="0" borderId="14" xfId="2" applyFont="1" applyFill="1" applyBorder="1"/>
    <xf numFmtId="2" fontId="16" fillId="0" borderId="14" xfId="1" applyNumberFormat="1" applyFont="1" applyFill="1" applyBorder="1" applyAlignment="1">
      <alignment horizontal="center"/>
    </xf>
    <xf numFmtId="44" fontId="21" fillId="0" borderId="15" xfId="2" applyFont="1" applyBorder="1"/>
    <xf numFmtId="0" fontId="9" fillId="0" borderId="8" xfId="0" quotePrefix="1" applyFont="1" applyBorder="1" applyAlignment="1">
      <alignment horizontal="center" wrapText="1"/>
    </xf>
    <xf numFmtId="0" fontId="21" fillId="0" borderId="11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2" fillId="0" borderId="14" xfId="0" applyFont="1" applyBorder="1"/>
    <xf numFmtId="44" fontId="21" fillId="0" borderId="14" xfId="2" applyFont="1" applyBorder="1"/>
    <xf numFmtId="0" fontId="23" fillId="0" borderId="14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5" fontId="0" fillId="0" borderId="1" xfId="2" applyNumberFormat="1" applyFont="1" applyBorder="1"/>
    <xf numFmtId="0" fontId="2" fillId="0" borderId="0" xfId="0" applyFont="1" applyBorder="1"/>
    <xf numFmtId="44" fontId="30" fillId="0" borderId="1" xfId="2" applyFont="1" applyBorder="1"/>
    <xf numFmtId="44" fontId="25" fillId="0" borderId="0" xfId="2" applyFont="1"/>
    <xf numFmtId="44" fontId="7" fillId="0" borderId="1" xfId="2" applyFont="1" applyBorder="1"/>
    <xf numFmtId="44" fontId="6" fillId="0" borderId="6" xfId="2" applyFont="1" applyFill="1" applyBorder="1"/>
    <xf numFmtId="0" fontId="2" fillId="0" borderId="1" xfId="0" applyFont="1" applyBorder="1"/>
    <xf numFmtId="0" fontId="13" fillId="0" borderId="0" xfId="0" quotePrefix="1" applyFont="1" applyAlignment="1">
      <alignment horizontal="left"/>
    </xf>
    <xf numFmtId="0" fontId="27" fillId="0" borderId="0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6" xfId="0" applyFont="1" applyFill="1" applyBorder="1"/>
    <xf numFmtId="0" fontId="2" fillId="0" borderId="3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2" borderId="0" xfId="0" applyFont="1" applyFill="1"/>
    <xf numFmtId="0" fontId="0" fillId="2" borderId="0" xfId="0" applyFill="1"/>
    <xf numFmtId="44" fontId="0" fillId="0" borderId="1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62</xdr:row>
      <xdr:rowOff>85725</xdr:rowOff>
    </xdr:from>
    <xdr:to>
      <xdr:col>1</xdr:col>
      <xdr:colOff>828675</xdr:colOff>
      <xdr:row>62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412A459-3B22-490C-A212-301A9C97F930}"/>
            </a:ext>
          </a:extLst>
        </xdr:cNvPr>
        <xdr:cNvCxnSpPr/>
      </xdr:nvCxnSpPr>
      <xdr:spPr>
        <a:xfrm>
          <a:off x="1133475" y="11344275"/>
          <a:ext cx="7524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activeCell="E16" sqref="E16"/>
    </sheetView>
  </sheetViews>
  <sheetFormatPr defaultRowHeight="12.5" x14ac:dyDescent="0.25"/>
  <cols>
    <col min="1" max="1" width="50.54296875" customWidth="1"/>
    <col min="2" max="2" width="9.81640625" customWidth="1"/>
    <col min="3" max="3" width="14.81640625" customWidth="1"/>
    <col min="4" max="4" width="15.1796875" customWidth="1"/>
    <col min="6" max="6" width="9.1796875" customWidth="1"/>
  </cols>
  <sheetData>
    <row r="1" spans="1:10" ht="13" x14ac:dyDescent="0.3">
      <c r="A1" s="2" t="s">
        <v>0</v>
      </c>
      <c r="B1" s="10"/>
      <c r="C1" s="163"/>
      <c r="D1" s="171" t="s">
        <v>177</v>
      </c>
    </row>
    <row r="2" spans="1:10" ht="13" x14ac:dyDescent="0.3">
      <c r="A2" s="2"/>
      <c r="B2" s="10"/>
      <c r="C2" s="163"/>
      <c r="D2" s="10"/>
      <c r="F2" s="131"/>
    </row>
    <row r="3" spans="1:10" ht="13" x14ac:dyDescent="0.3">
      <c r="A3" s="162"/>
      <c r="F3" s="131" t="s">
        <v>148</v>
      </c>
    </row>
    <row r="4" spans="1:10" ht="13" x14ac:dyDescent="0.3">
      <c r="A4" s="2"/>
    </row>
    <row r="5" spans="1:10" ht="13" x14ac:dyDescent="0.3">
      <c r="A5" s="170" t="s">
        <v>162</v>
      </c>
      <c r="F5" s="131"/>
    </row>
    <row r="6" spans="1:10" ht="13" x14ac:dyDescent="0.3">
      <c r="A6" s="106"/>
    </row>
    <row r="7" spans="1:10" ht="25" x14ac:dyDescent="0.25">
      <c r="A7" s="3" t="s">
        <v>1</v>
      </c>
      <c r="B7" s="3" t="s">
        <v>2</v>
      </c>
      <c r="C7" s="14" t="s">
        <v>3</v>
      </c>
      <c r="D7" s="13" t="s">
        <v>4</v>
      </c>
    </row>
    <row r="8" spans="1:10" ht="13" x14ac:dyDescent="0.3">
      <c r="A8" s="5" t="s">
        <v>5</v>
      </c>
      <c r="B8" s="6"/>
      <c r="C8" s="4"/>
      <c r="D8" s="4"/>
    </row>
    <row r="9" spans="1:10" x14ac:dyDescent="0.25">
      <c r="A9" s="20" t="s">
        <v>6</v>
      </c>
      <c r="B9" s="12">
        <v>100</v>
      </c>
      <c r="C9" s="91">
        <f>+'PAGE 2 OF 4'!J17</f>
        <v>57500</v>
      </c>
      <c r="D9" s="109"/>
    </row>
    <row r="10" spans="1:10" ht="13" x14ac:dyDescent="0.3">
      <c r="A10" s="20" t="s">
        <v>7</v>
      </c>
      <c r="B10" s="12">
        <v>101</v>
      </c>
      <c r="C10" s="28">
        <f>+'PAGE 2 OF 4'!J45</f>
        <v>4398.75</v>
      </c>
      <c r="D10" s="108"/>
      <c r="F10" s="172" t="s">
        <v>151</v>
      </c>
      <c r="G10" s="173"/>
      <c r="H10" s="173"/>
      <c r="I10" s="173"/>
      <c r="J10" s="173"/>
    </row>
    <row r="11" spans="1:10" ht="13" x14ac:dyDescent="0.3">
      <c r="A11" s="20" t="s">
        <v>8</v>
      </c>
      <c r="B11" s="12">
        <v>102</v>
      </c>
      <c r="C11" s="28">
        <f>+'PAGE 2 OF 4'!J59</f>
        <v>0</v>
      </c>
      <c r="D11" s="96"/>
      <c r="F11" s="172" t="s">
        <v>149</v>
      </c>
      <c r="G11" s="173"/>
      <c r="H11" s="173"/>
      <c r="I11" s="173"/>
      <c r="J11" s="173"/>
    </row>
    <row r="12" spans="1:10" ht="13" x14ac:dyDescent="0.3">
      <c r="A12" s="20" t="s">
        <v>9</v>
      </c>
      <c r="B12" s="12">
        <v>103</v>
      </c>
      <c r="C12" s="28">
        <f>+'PAGE 3 OF 4'!J15</f>
        <v>0</v>
      </c>
      <c r="D12" s="96"/>
      <c r="F12" s="172" t="s">
        <v>150</v>
      </c>
      <c r="G12" s="173"/>
      <c r="H12" s="173"/>
      <c r="I12" s="173"/>
      <c r="J12" s="173"/>
    </row>
    <row r="13" spans="1:10" x14ac:dyDescent="0.25">
      <c r="A13" s="20" t="s">
        <v>10</v>
      </c>
      <c r="B13" s="12">
        <v>104</v>
      </c>
      <c r="C13" s="28">
        <f>+'PAGE 3 OF 4'!J29</f>
        <v>0</v>
      </c>
      <c r="D13" s="96"/>
    </row>
    <row r="14" spans="1:10" x14ac:dyDescent="0.25">
      <c r="A14" s="20" t="s">
        <v>11</v>
      </c>
      <c r="B14" s="12">
        <v>105</v>
      </c>
      <c r="C14" s="28">
        <f>+'PAGE 3 OF 4'!J46</f>
        <v>0</v>
      </c>
    </row>
    <row r="15" spans="1:10" x14ac:dyDescent="0.25">
      <c r="A15" s="20" t="s">
        <v>12</v>
      </c>
      <c r="B15" s="12">
        <v>106</v>
      </c>
      <c r="C15" s="28">
        <f>+'PAGE 3 OF 4'!J58</f>
        <v>0</v>
      </c>
      <c r="D15" s="96"/>
    </row>
    <row r="16" spans="1:10" x14ac:dyDescent="0.25">
      <c r="A16" s="169" t="s">
        <v>173</v>
      </c>
      <c r="B16" s="12">
        <v>107</v>
      </c>
      <c r="C16" s="28">
        <f>+'PAGE 4 OF 4'!J6</f>
        <v>0</v>
      </c>
    </row>
    <row r="17" spans="1:8" x14ac:dyDescent="0.25">
      <c r="A17" s="169" t="s">
        <v>174</v>
      </c>
      <c r="B17" s="12">
        <v>108</v>
      </c>
      <c r="C17" s="28">
        <f>+'PAGE 4 OF 4'!J27</f>
        <v>0</v>
      </c>
    </row>
    <row r="18" spans="1:8" x14ac:dyDescent="0.25">
      <c r="A18" s="169" t="s">
        <v>165</v>
      </c>
      <c r="B18" s="12">
        <v>109</v>
      </c>
      <c r="C18" s="125">
        <f>+'PAGE 4 OF 4'!J35</f>
        <v>0</v>
      </c>
      <c r="D18" s="108"/>
    </row>
    <row r="19" spans="1:8" x14ac:dyDescent="0.25">
      <c r="A19" s="20" t="s">
        <v>13</v>
      </c>
      <c r="B19" s="12">
        <v>110</v>
      </c>
      <c r="C19" s="125">
        <f>+'PAGE 4 OF 4'!J52</f>
        <v>0</v>
      </c>
      <c r="D19" s="108"/>
    </row>
    <row r="20" spans="1:8" x14ac:dyDescent="0.25">
      <c r="A20" s="20" t="s">
        <v>14</v>
      </c>
      <c r="B20" s="12">
        <v>111</v>
      </c>
      <c r="C20" s="28">
        <f>+'PAGE 4 OF 4'!J65</f>
        <v>0</v>
      </c>
      <c r="D20" s="96"/>
    </row>
    <row r="21" spans="1:8" x14ac:dyDescent="0.25">
      <c r="B21" s="12"/>
      <c r="C21" s="92"/>
      <c r="D21" s="117"/>
    </row>
    <row r="22" spans="1:8" ht="13.5" thickBot="1" x14ac:dyDescent="0.35">
      <c r="A22" s="5" t="s">
        <v>15</v>
      </c>
      <c r="B22" s="12"/>
      <c r="C22" s="11" t="s">
        <v>16</v>
      </c>
      <c r="D22" s="118">
        <f>SUM(C9:C20)</f>
        <v>61898.75</v>
      </c>
    </row>
    <row r="23" spans="1:8" ht="13.5" thickTop="1" thickBot="1" x14ac:dyDescent="0.3">
      <c r="A23" s="15"/>
      <c r="B23" s="16"/>
      <c r="C23" s="15"/>
      <c r="D23" s="15"/>
    </row>
    <row r="24" spans="1:8" x14ac:dyDescent="0.25">
      <c r="A24" s="10"/>
      <c r="B24" s="17"/>
      <c r="C24" s="10"/>
      <c r="D24" s="10"/>
    </row>
    <row r="25" spans="1:8" ht="13" x14ac:dyDescent="0.3">
      <c r="A25" s="5" t="s">
        <v>17</v>
      </c>
      <c r="B25" s="12"/>
    </row>
    <row r="26" spans="1:8" x14ac:dyDescent="0.25">
      <c r="A26" s="20" t="s">
        <v>6</v>
      </c>
      <c r="B26" s="12">
        <v>200</v>
      </c>
      <c r="C26" s="129" t="s">
        <v>98</v>
      </c>
    </row>
    <row r="27" spans="1:8" x14ac:dyDescent="0.25">
      <c r="A27" s="20" t="s">
        <v>7</v>
      </c>
      <c r="B27" s="12">
        <v>201</v>
      </c>
      <c r="C27" s="129" t="s">
        <v>98</v>
      </c>
    </row>
    <row r="28" spans="1:8" x14ac:dyDescent="0.25">
      <c r="A28" s="20" t="s">
        <v>8</v>
      </c>
      <c r="B28" s="12">
        <v>202</v>
      </c>
      <c r="C28" s="129" t="s">
        <v>98</v>
      </c>
    </row>
    <row r="29" spans="1:8" x14ac:dyDescent="0.25">
      <c r="A29" s="20" t="s">
        <v>18</v>
      </c>
      <c r="B29" s="12">
        <v>203</v>
      </c>
      <c r="C29" s="129" t="s">
        <v>98</v>
      </c>
    </row>
    <row r="30" spans="1:8" x14ac:dyDescent="0.25">
      <c r="B30" s="12"/>
      <c r="H30" s="131"/>
    </row>
    <row r="31" spans="1:8" ht="13.5" thickBot="1" x14ac:dyDescent="0.35">
      <c r="A31" s="5" t="s">
        <v>19</v>
      </c>
      <c r="B31" s="7"/>
      <c r="C31" s="26" t="s">
        <v>20</v>
      </c>
      <c r="D31" s="29">
        <f>SUM(C26:C29)</f>
        <v>0</v>
      </c>
    </row>
    <row r="32" spans="1:8" ht="13" thickTop="1" x14ac:dyDescent="0.25">
      <c r="B32" s="7"/>
    </row>
    <row r="33" spans="1:5" ht="13" thickBot="1" x14ac:dyDescent="0.3">
      <c r="A33" s="15"/>
      <c r="B33" s="27"/>
      <c r="C33" s="15"/>
      <c r="D33" s="15"/>
    </row>
    <row r="34" spans="1:5" x14ac:dyDescent="0.25">
      <c r="A34" s="10"/>
      <c r="B34" s="18"/>
      <c r="C34" s="10"/>
      <c r="D34" s="10"/>
    </row>
    <row r="35" spans="1:5" ht="13.5" thickBot="1" x14ac:dyDescent="0.35">
      <c r="A35" s="22" t="s">
        <v>21</v>
      </c>
      <c r="B35" s="12">
        <v>300</v>
      </c>
      <c r="D35" s="29">
        <f>+D31+D22</f>
        <v>61898.75</v>
      </c>
    </row>
    <row r="36" spans="1:5" ht="13" thickTop="1" x14ac:dyDescent="0.25">
      <c r="A36" s="23"/>
      <c r="B36" s="12"/>
      <c r="D36" s="10"/>
    </row>
    <row r="37" spans="1:5" ht="13" x14ac:dyDescent="0.3">
      <c r="A37" s="24" t="s">
        <v>22</v>
      </c>
      <c r="B37" s="12">
        <v>400</v>
      </c>
      <c r="C37" s="26" t="s">
        <v>23</v>
      </c>
      <c r="D37" s="19"/>
      <c r="E37" s="1" t="s">
        <v>24</v>
      </c>
    </row>
    <row r="38" spans="1:5" x14ac:dyDescent="0.25">
      <c r="A38" s="25"/>
      <c r="B38" s="12"/>
      <c r="D38" s="10"/>
    </row>
    <row r="39" spans="1:5" ht="13.5" thickBot="1" x14ac:dyDescent="0.35">
      <c r="A39" s="24" t="s">
        <v>25</v>
      </c>
      <c r="B39" s="21"/>
      <c r="C39" s="11" t="s">
        <v>26</v>
      </c>
      <c r="D39" s="30">
        <f>+D35-D37</f>
        <v>61898.75</v>
      </c>
    </row>
    <row r="40" spans="1:5" ht="13.5" thickTop="1" x14ac:dyDescent="0.3">
      <c r="A40" s="1"/>
      <c r="B40" s="12"/>
      <c r="C40" s="11"/>
      <c r="D40" s="10"/>
    </row>
    <row r="41" spans="1:5" x14ac:dyDescent="0.25">
      <c r="B41" s="7"/>
    </row>
    <row r="42" spans="1:5" x14ac:dyDescent="0.25">
      <c r="A42" t="s">
        <v>27</v>
      </c>
      <c r="B42" s="7"/>
    </row>
    <row r="43" spans="1:5" x14ac:dyDescent="0.25">
      <c r="A43" t="s">
        <v>28</v>
      </c>
    </row>
    <row r="46" spans="1:5" x14ac:dyDescent="0.25">
      <c r="A46" s="8" t="s">
        <v>29</v>
      </c>
      <c r="C46" s="8" t="s">
        <v>30</v>
      </c>
    </row>
    <row r="47" spans="1:5" ht="13" thickBot="1" x14ac:dyDescent="0.3">
      <c r="A47" s="15"/>
      <c r="B47" s="15"/>
      <c r="C47" s="15"/>
      <c r="D47" s="15"/>
    </row>
  </sheetData>
  <phoneticPr fontId="0" type="noConversion"/>
  <printOptions horizontalCentered="1" verticalCentered="1"/>
  <pageMargins left="0.5" right="0.25" top="0.87687499999999996" bottom="0.61" header="0.25" footer="0.5"/>
  <pageSetup orientation="portrait" horizontalDpi="4294967293" verticalDpi="300" r:id="rId1"/>
  <headerFooter alignWithMargins="0">
    <oddHeader xml:space="preserve">&amp;C&amp;"Arial,Bold"&amp;12&amp;UCAPITAL AREA
WORKFORCE INNOVATION AND OPPORTUNITY ACT (WIOA) 
SERVICE PROVIDER BUDGET
FOR THE PERIOD: 7/01/23-6/30/24&amp;R </oddHeader>
    <oddFooter>&amp;C&amp;A&amp;RCA 11/18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2"/>
  <sheetViews>
    <sheetView workbookViewId="0">
      <selection activeCell="J59" sqref="J59"/>
    </sheetView>
  </sheetViews>
  <sheetFormatPr defaultRowHeight="12.5" x14ac:dyDescent="0.25"/>
  <cols>
    <col min="1" max="1" width="2.81640625" customWidth="1"/>
    <col min="2" max="2" width="25.81640625" customWidth="1"/>
    <col min="3" max="3" width="12.1796875" customWidth="1"/>
    <col min="4" max="4" width="6.81640625" customWidth="1"/>
    <col min="5" max="5" width="12.54296875" customWidth="1"/>
    <col min="6" max="6" width="4.81640625" customWidth="1"/>
    <col min="7" max="7" width="17" customWidth="1"/>
    <col min="8" max="8" width="10.1796875" customWidth="1"/>
    <col min="9" max="9" width="8.81640625" customWidth="1"/>
    <col min="10" max="10" width="15.81640625" customWidth="1"/>
    <col min="11" max="11" width="9.1796875" style="10"/>
    <col min="12" max="12" width="11.81640625" customWidth="1"/>
  </cols>
  <sheetData>
    <row r="1" spans="1:12" ht="15.5" x14ac:dyDescent="0.35">
      <c r="B1" s="60" t="s">
        <v>31</v>
      </c>
      <c r="C1" s="32"/>
      <c r="D1" s="32"/>
      <c r="E1" s="32"/>
      <c r="F1" s="32"/>
      <c r="G1" s="32"/>
      <c r="H1" s="32"/>
      <c r="I1" s="32"/>
    </row>
    <row r="2" spans="1:12" x14ac:dyDescent="0.25">
      <c r="B2" s="32"/>
      <c r="C2" s="32"/>
      <c r="D2" s="32"/>
      <c r="E2" s="32"/>
      <c r="F2" s="32"/>
      <c r="G2" s="32"/>
      <c r="H2" s="32"/>
      <c r="I2" s="32"/>
    </row>
    <row r="3" spans="1:12" ht="15.5" x14ac:dyDescent="0.35">
      <c r="B3" s="60" t="s">
        <v>32</v>
      </c>
      <c r="C3" s="32"/>
      <c r="D3" s="32"/>
      <c r="E3" s="32"/>
      <c r="F3" s="32"/>
      <c r="G3" s="32"/>
      <c r="H3" s="32"/>
      <c r="I3" s="32"/>
    </row>
    <row r="4" spans="1:12" ht="13" thickBot="1" x14ac:dyDescent="0.3">
      <c r="L4" s="12"/>
    </row>
    <row r="5" spans="1:12" ht="31.5" x14ac:dyDescent="0.25">
      <c r="A5" s="133"/>
      <c r="B5" s="134" t="s">
        <v>33</v>
      </c>
      <c r="C5" s="135" t="s">
        <v>96</v>
      </c>
      <c r="D5" s="136" t="s">
        <v>97</v>
      </c>
      <c r="E5" s="137" t="s">
        <v>34</v>
      </c>
      <c r="F5" s="145"/>
      <c r="G5" s="134" t="s">
        <v>33</v>
      </c>
      <c r="H5" s="135" t="s">
        <v>96</v>
      </c>
      <c r="I5" s="136" t="s">
        <v>97</v>
      </c>
      <c r="J5" s="137" t="s">
        <v>34</v>
      </c>
      <c r="K5" s="161"/>
      <c r="L5" s="96"/>
    </row>
    <row r="6" spans="1:12" ht="13.75" customHeight="1" x14ac:dyDescent="0.25">
      <c r="A6" s="138">
        <v>1</v>
      </c>
      <c r="B6" s="130" t="s">
        <v>104</v>
      </c>
      <c r="C6" s="112">
        <f>45000/2080</f>
        <v>21.634615384615383</v>
      </c>
      <c r="D6" s="113">
        <v>1040</v>
      </c>
      <c r="E6" s="139">
        <f>+C6*D6</f>
        <v>22500</v>
      </c>
      <c r="F6" s="146">
        <v>12</v>
      </c>
      <c r="G6" s="111"/>
      <c r="H6" s="112"/>
      <c r="I6" s="113"/>
      <c r="J6" s="139">
        <f t="shared" ref="J6:J11" si="0">+H6*I6</f>
        <v>0</v>
      </c>
      <c r="L6" s="131" t="s">
        <v>103</v>
      </c>
    </row>
    <row r="7" spans="1:12" ht="13.75" customHeight="1" x14ac:dyDescent="0.25">
      <c r="A7" s="138">
        <v>2</v>
      </c>
      <c r="B7" s="130" t="s">
        <v>137</v>
      </c>
      <c r="C7" s="112">
        <f>35000/2080</f>
        <v>16.826923076923077</v>
      </c>
      <c r="D7" s="113">
        <v>2080</v>
      </c>
      <c r="E7" s="139">
        <f>+C7*D7</f>
        <v>35000</v>
      </c>
      <c r="F7" s="146">
        <v>13</v>
      </c>
      <c r="G7" s="111"/>
      <c r="H7" s="112"/>
      <c r="I7" s="113"/>
      <c r="J7" s="139">
        <f t="shared" si="0"/>
        <v>0</v>
      </c>
      <c r="L7" s="131" t="s">
        <v>156</v>
      </c>
    </row>
    <row r="8" spans="1:12" ht="13.75" customHeight="1" x14ac:dyDescent="0.25">
      <c r="A8" s="138">
        <v>3</v>
      </c>
      <c r="B8" s="130"/>
      <c r="C8" s="114"/>
      <c r="D8" s="113"/>
      <c r="E8" s="139">
        <f t="shared" ref="E8:E16" si="1">+C8*D8</f>
        <v>0</v>
      </c>
      <c r="F8" s="146">
        <v>14</v>
      </c>
      <c r="G8" s="111"/>
      <c r="H8" s="95"/>
      <c r="I8" s="113"/>
      <c r="J8" s="139">
        <f t="shared" si="0"/>
        <v>0</v>
      </c>
      <c r="L8" s="131" t="s">
        <v>100</v>
      </c>
    </row>
    <row r="9" spans="1:12" ht="13.75" customHeight="1" x14ac:dyDescent="0.25">
      <c r="A9" s="138">
        <v>4</v>
      </c>
      <c r="B9" s="130"/>
      <c r="C9" s="112"/>
      <c r="D9" s="113"/>
      <c r="E9" s="139">
        <f t="shared" si="1"/>
        <v>0</v>
      </c>
      <c r="F9" s="146">
        <v>15</v>
      </c>
      <c r="G9" s="111"/>
      <c r="H9" s="112"/>
      <c r="I9" s="113"/>
      <c r="J9" s="139">
        <f t="shared" si="0"/>
        <v>0</v>
      </c>
      <c r="K9" s="110"/>
      <c r="L9" s="131" t="s">
        <v>101</v>
      </c>
    </row>
    <row r="10" spans="1:12" ht="13.75" customHeight="1" x14ac:dyDescent="0.25">
      <c r="A10" s="138">
        <v>5</v>
      </c>
      <c r="B10" s="130"/>
      <c r="C10" s="112"/>
      <c r="D10" s="113"/>
      <c r="E10" s="139">
        <f t="shared" si="1"/>
        <v>0</v>
      </c>
      <c r="F10" s="146">
        <v>16</v>
      </c>
      <c r="G10" s="120"/>
      <c r="H10" s="121"/>
      <c r="I10" s="122"/>
      <c r="J10" s="139">
        <f t="shared" si="0"/>
        <v>0</v>
      </c>
      <c r="L10" s="131" t="s">
        <v>102</v>
      </c>
    </row>
    <row r="11" spans="1:12" ht="13.75" customHeight="1" x14ac:dyDescent="0.25">
      <c r="A11" s="138">
        <v>6</v>
      </c>
      <c r="B11" s="130"/>
      <c r="C11" s="112"/>
      <c r="D11" s="113"/>
      <c r="E11" s="139">
        <f t="shared" si="1"/>
        <v>0</v>
      </c>
      <c r="F11" s="146">
        <v>17</v>
      </c>
      <c r="G11" s="115"/>
      <c r="H11" s="112"/>
      <c r="I11" s="116"/>
      <c r="J11" s="139">
        <f t="shared" si="0"/>
        <v>0</v>
      </c>
      <c r="L11" s="131" t="s">
        <v>125</v>
      </c>
    </row>
    <row r="12" spans="1:12" ht="13.75" customHeight="1" x14ac:dyDescent="0.25">
      <c r="A12" s="138">
        <v>7</v>
      </c>
      <c r="B12" s="130"/>
      <c r="C12" s="112"/>
      <c r="D12" s="113"/>
      <c r="E12" s="139">
        <f t="shared" si="1"/>
        <v>0</v>
      </c>
      <c r="F12" s="146">
        <v>18</v>
      </c>
      <c r="G12" s="115"/>
      <c r="H12" s="112"/>
      <c r="I12" s="116"/>
      <c r="J12" s="139">
        <f>+H12*I12</f>
        <v>0</v>
      </c>
    </row>
    <row r="13" spans="1:12" ht="13.75" customHeight="1" x14ac:dyDescent="0.25">
      <c r="A13" s="138">
        <v>8</v>
      </c>
      <c r="B13" s="130"/>
      <c r="C13" s="112"/>
      <c r="D13" s="113"/>
      <c r="E13" s="139">
        <f t="shared" si="1"/>
        <v>0</v>
      </c>
      <c r="F13" s="146">
        <v>19</v>
      </c>
      <c r="G13" s="115"/>
      <c r="H13" s="112"/>
      <c r="I13" s="116"/>
      <c r="J13" s="139">
        <f>+H13*I13</f>
        <v>0</v>
      </c>
    </row>
    <row r="14" spans="1:12" ht="13.75" customHeight="1" x14ac:dyDescent="0.25">
      <c r="A14" s="138">
        <v>9</v>
      </c>
      <c r="B14" s="130"/>
      <c r="C14" s="112"/>
      <c r="D14" s="113"/>
      <c r="E14" s="139">
        <f t="shared" si="1"/>
        <v>0</v>
      </c>
      <c r="F14" s="146">
        <v>20</v>
      </c>
      <c r="G14" s="115"/>
      <c r="H14" s="112"/>
      <c r="I14" s="116"/>
      <c r="J14" s="139">
        <f>+H14*I14</f>
        <v>0</v>
      </c>
    </row>
    <row r="15" spans="1:12" x14ac:dyDescent="0.25">
      <c r="A15" s="138">
        <v>10</v>
      </c>
      <c r="B15" s="130"/>
      <c r="C15" s="112"/>
      <c r="D15" s="113"/>
      <c r="E15" s="139">
        <f t="shared" si="1"/>
        <v>0</v>
      </c>
      <c r="F15" s="146">
        <v>21</v>
      </c>
      <c r="G15" s="115"/>
      <c r="H15" s="112"/>
      <c r="I15" s="116"/>
      <c r="J15" s="139">
        <f>+H15*I15</f>
        <v>0</v>
      </c>
    </row>
    <row r="16" spans="1:12" ht="13.5" customHeight="1" thickBot="1" x14ac:dyDescent="0.3">
      <c r="A16" s="140">
        <v>11</v>
      </c>
      <c r="B16" s="141"/>
      <c r="C16" s="142"/>
      <c r="D16" s="143"/>
      <c r="E16" s="144">
        <f t="shared" si="1"/>
        <v>0</v>
      </c>
      <c r="F16" s="147">
        <v>22</v>
      </c>
      <c r="G16" s="148"/>
      <c r="H16" s="149"/>
      <c r="I16" s="150"/>
      <c r="J16" s="144">
        <f>+H16*I16</f>
        <v>0</v>
      </c>
    </row>
    <row r="17" spans="2:12" ht="21" customHeight="1" thickBot="1" x14ac:dyDescent="0.4">
      <c r="B17" s="34" t="s">
        <v>35</v>
      </c>
      <c r="C17" s="10"/>
      <c r="D17" s="10"/>
      <c r="E17" s="107"/>
      <c r="F17" s="107"/>
      <c r="G17" s="103"/>
      <c r="H17" s="10"/>
      <c r="I17" s="10"/>
      <c r="J17" s="72">
        <f>SUM(E6:E16)+J6+J7+J8+J9+J10+J11+J12+J13+J14+J15+J16</f>
        <v>57500</v>
      </c>
    </row>
    <row r="18" spans="2:12" ht="18" customHeight="1" x14ac:dyDescent="0.35">
      <c r="B18" s="127"/>
      <c r="C18" s="124"/>
      <c r="D18" s="10"/>
      <c r="G18" s="123"/>
      <c r="H18" s="102"/>
      <c r="J18" s="62">
        <v>100</v>
      </c>
    </row>
    <row r="19" spans="2:12" ht="13.5" customHeight="1" thickBot="1" x14ac:dyDescent="0.3">
      <c r="B19" s="104"/>
      <c r="C19" s="15"/>
      <c r="D19" s="15"/>
      <c r="E19" s="15"/>
      <c r="F19" s="15"/>
      <c r="G19" s="15"/>
      <c r="H19" s="15"/>
      <c r="I19" s="15"/>
      <c r="J19" s="15"/>
    </row>
    <row r="20" spans="2:12" ht="13.5" customHeight="1" x14ac:dyDescent="0.25">
      <c r="H20" s="35"/>
      <c r="I20" s="35"/>
    </row>
    <row r="21" spans="2:12" ht="13.5" customHeight="1" x14ac:dyDescent="0.35">
      <c r="B21" s="60" t="s">
        <v>36</v>
      </c>
      <c r="C21" s="36"/>
      <c r="D21" s="36"/>
      <c r="E21" s="36"/>
      <c r="F21" s="36"/>
      <c r="G21" s="36"/>
      <c r="H21" s="37"/>
      <c r="I21" s="37"/>
      <c r="J21" s="36"/>
      <c r="K21" s="45"/>
    </row>
    <row r="22" spans="2:12" ht="13.5" customHeight="1" x14ac:dyDescent="0.35">
      <c r="B22" s="33"/>
      <c r="C22" s="36"/>
      <c r="D22" s="36"/>
      <c r="E22" s="36"/>
      <c r="F22" s="36"/>
      <c r="G22" s="36"/>
      <c r="H22" s="37"/>
      <c r="I22" s="37"/>
      <c r="J22" s="36"/>
      <c r="K22" s="45"/>
    </row>
    <row r="23" spans="2:12" ht="13.5" customHeight="1" x14ac:dyDescent="0.35">
      <c r="B23" s="25"/>
      <c r="C23" s="25"/>
      <c r="D23" s="25"/>
      <c r="E23" s="52" t="s">
        <v>106</v>
      </c>
      <c r="F23" s="47"/>
      <c r="G23" s="25"/>
      <c r="H23" s="175" t="s">
        <v>105</v>
      </c>
      <c r="I23" s="175"/>
      <c r="J23" s="25"/>
      <c r="K23" s="45"/>
    </row>
    <row r="24" spans="2:12" ht="13.5" customHeight="1" x14ac:dyDescent="0.35">
      <c r="B24" s="23" t="s">
        <v>38</v>
      </c>
      <c r="C24" s="56">
        <f>+J17</f>
        <v>57500</v>
      </c>
      <c r="D24" s="41" t="s">
        <v>39</v>
      </c>
      <c r="E24" s="58">
        <v>7.6499999999999999E-2</v>
      </c>
      <c r="F24" s="80"/>
      <c r="G24" s="41" t="s">
        <v>40</v>
      </c>
      <c r="H24" s="174">
        <f>+C24*E24</f>
        <v>4398.75</v>
      </c>
      <c r="I24" s="174"/>
      <c r="J24" s="48"/>
      <c r="K24" s="43"/>
      <c r="L24" s="131" t="s">
        <v>115</v>
      </c>
    </row>
    <row r="25" spans="2:12" ht="13.5" customHeight="1" x14ac:dyDescent="0.35">
      <c r="B25" s="23"/>
      <c r="C25" s="25"/>
      <c r="D25" s="25"/>
      <c r="E25" s="52" t="s">
        <v>106</v>
      </c>
      <c r="F25" s="47"/>
      <c r="I25" s="10"/>
      <c r="J25" s="39"/>
      <c r="K25" s="43"/>
      <c r="L25" s="131" t="s">
        <v>111</v>
      </c>
    </row>
    <row r="26" spans="2:12" ht="13.5" customHeight="1" x14ac:dyDescent="0.35">
      <c r="B26" s="23" t="s">
        <v>41</v>
      </c>
      <c r="C26" s="56"/>
      <c r="D26" s="41" t="s">
        <v>39</v>
      </c>
      <c r="E26" s="58"/>
      <c r="F26" s="80"/>
      <c r="G26" s="41" t="s">
        <v>40</v>
      </c>
      <c r="H26" s="174">
        <f>+C26*E26</f>
        <v>0</v>
      </c>
      <c r="I26" s="174"/>
      <c r="J26" s="48"/>
      <c r="K26" s="44"/>
      <c r="L26" s="131" t="s">
        <v>115</v>
      </c>
    </row>
    <row r="27" spans="2:12" ht="13.5" customHeight="1" x14ac:dyDescent="0.35">
      <c r="B27" s="23"/>
      <c r="C27" s="25"/>
      <c r="D27" s="25"/>
      <c r="E27" s="39"/>
      <c r="F27" s="39"/>
      <c r="I27" s="10"/>
      <c r="J27" s="39"/>
      <c r="K27" s="44"/>
      <c r="L27" s="131" t="s">
        <v>111</v>
      </c>
    </row>
    <row r="28" spans="2:12" ht="13.5" customHeight="1" x14ac:dyDescent="0.35">
      <c r="B28" s="152" t="s">
        <v>107</v>
      </c>
      <c r="C28" s="25"/>
      <c r="D28" s="25"/>
      <c r="E28" s="52" t="s">
        <v>42</v>
      </c>
      <c r="F28" s="47"/>
      <c r="I28" s="10"/>
      <c r="J28" s="39"/>
      <c r="K28" s="45"/>
    </row>
    <row r="29" spans="2:12" ht="13.5" customHeight="1" x14ac:dyDescent="0.35">
      <c r="B29" s="23" t="s">
        <v>43</v>
      </c>
      <c r="C29" s="46"/>
      <c r="D29" s="41" t="s">
        <v>39</v>
      </c>
      <c r="E29" s="54"/>
      <c r="F29" s="17"/>
      <c r="G29" s="41" t="s">
        <v>40</v>
      </c>
      <c r="H29" s="174">
        <f>+C29*E29</f>
        <v>0</v>
      </c>
      <c r="I29" s="174"/>
      <c r="J29" s="48"/>
      <c r="K29" s="44"/>
      <c r="L29" s="131" t="s">
        <v>112</v>
      </c>
    </row>
    <row r="30" spans="2:12" ht="13.5" customHeight="1" x14ac:dyDescent="0.35">
      <c r="B30" s="23"/>
      <c r="C30" s="57"/>
      <c r="D30" s="41"/>
      <c r="E30" s="17"/>
      <c r="F30" s="17"/>
      <c r="G30" s="41"/>
      <c r="H30" s="17"/>
      <c r="I30" s="151"/>
      <c r="J30" s="48"/>
      <c r="K30" s="44"/>
      <c r="L30" s="131" t="s">
        <v>116</v>
      </c>
    </row>
    <row r="31" spans="2:12" ht="13.5" customHeight="1" x14ac:dyDescent="0.35">
      <c r="B31" s="23"/>
      <c r="C31" s="25"/>
      <c r="D31" s="25"/>
      <c r="E31" s="52" t="s">
        <v>106</v>
      </c>
      <c r="F31" s="47"/>
      <c r="I31" s="10"/>
      <c r="J31" s="39"/>
      <c r="K31" s="44"/>
      <c r="L31" s="131" t="s">
        <v>113</v>
      </c>
    </row>
    <row r="32" spans="2:12" ht="13.5" customHeight="1" x14ac:dyDescent="0.35">
      <c r="B32" s="23" t="s">
        <v>44</v>
      </c>
      <c r="C32" s="46"/>
      <c r="D32" s="41" t="s">
        <v>39</v>
      </c>
      <c r="E32" s="58"/>
      <c r="F32" s="80"/>
      <c r="G32" s="41" t="s">
        <v>40</v>
      </c>
      <c r="H32" s="174">
        <f>+C32*E32</f>
        <v>0</v>
      </c>
      <c r="I32" s="174"/>
      <c r="J32" s="48"/>
      <c r="K32" s="44"/>
      <c r="L32" s="131" t="s">
        <v>117</v>
      </c>
    </row>
    <row r="33" spans="2:12" ht="13.5" customHeight="1" x14ac:dyDescent="0.35">
      <c r="B33" s="23"/>
      <c r="C33" s="25"/>
      <c r="D33" s="25"/>
      <c r="E33" s="52" t="s">
        <v>106</v>
      </c>
      <c r="F33" s="47"/>
      <c r="I33" s="10"/>
      <c r="J33" s="39"/>
      <c r="K33" s="45"/>
      <c r="L33" s="131" t="s">
        <v>111</v>
      </c>
    </row>
    <row r="34" spans="2:12" ht="13.5" customHeight="1" x14ac:dyDescent="0.35">
      <c r="B34" s="23" t="s">
        <v>45</v>
      </c>
      <c r="C34" s="46"/>
      <c r="D34" s="41" t="s">
        <v>39</v>
      </c>
      <c r="E34" s="58"/>
      <c r="F34" s="80"/>
      <c r="G34" s="41" t="s">
        <v>40</v>
      </c>
      <c r="H34" s="174">
        <f>+C34*E34</f>
        <v>0</v>
      </c>
      <c r="I34" s="174"/>
      <c r="J34" s="48"/>
      <c r="K34" s="44"/>
      <c r="L34" s="131" t="s">
        <v>118</v>
      </c>
    </row>
    <row r="35" spans="2:12" ht="13.5" customHeight="1" x14ac:dyDescent="0.35">
      <c r="B35" s="23"/>
      <c r="C35" s="25"/>
      <c r="D35" s="25"/>
      <c r="E35" s="52" t="s">
        <v>106</v>
      </c>
      <c r="F35" s="47"/>
      <c r="I35" s="10"/>
      <c r="J35" s="39"/>
      <c r="K35" s="44"/>
      <c r="L35" s="131" t="s">
        <v>111</v>
      </c>
    </row>
    <row r="36" spans="2:12" ht="13.5" customHeight="1" x14ac:dyDescent="0.35">
      <c r="B36" s="23" t="s">
        <v>46</v>
      </c>
      <c r="C36" s="46"/>
      <c r="D36" s="41" t="s">
        <v>39</v>
      </c>
      <c r="E36" s="58"/>
      <c r="F36" s="80"/>
      <c r="G36" s="41" t="s">
        <v>40</v>
      </c>
      <c r="H36" s="174">
        <f>+C36*E36</f>
        <v>0</v>
      </c>
      <c r="I36" s="174"/>
      <c r="J36" s="48"/>
      <c r="K36" s="44"/>
      <c r="L36" s="131" t="s">
        <v>118</v>
      </c>
    </row>
    <row r="37" spans="2:12" ht="13.5" customHeight="1" x14ac:dyDescent="0.35">
      <c r="B37" s="23"/>
      <c r="C37" s="25"/>
      <c r="D37" s="25"/>
      <c r="E37" s="25"/>
      <c r="F37" s="25"/>
      <c r="G37" s="25"/>
      <c r="H37" s="25"/>
      <c r="I37" s="39"/>
      <c r="J37" s="10"/>
      <c r="K37" s="45"/>
      <c r="L37" s="131" t="s">
        <v>111</v>
      </c>
    </row>
    <row r="38" spans="2:12" ht="13.5" customHeight="1" x14ac:dyDescent="0.35">
      <c r="B38" s="23" t="s">
        <v>47</v>
      </c>
      <c r="C38" s="25"/>
      <c r="D38" s="25"/>
      <c r="E38" s="39"/>
      <c r="F38" s="39"/>
      <c r="G38" s="25"/>
      <c r="H38" s="25"/>
      <c r="I38" s="39"/>
      <c r="J38" s="10"/>
      <c r="K38" s="45"/>
      <c r="L38" s="10"/>
    </row>
    <row r="39" spans="2:12" ht="13.5" customHeight="1" x14ac:dyDescent="0.35">
      <c r="B39" s="85"/>
      <c r="C39" s="89"/>
      <c r="D39" s="41" t="s">
        <v>39</v>
      </c>
      <c r="E39" s="40"/>
      <c r="F39" s="39"/>
      <c r="G39" s="41" t="s">
        <v>40</v>
      </c>
      <c r="H39" s="174">
        <f>+C39*E39</f>
        <v>0</v>
      </c>
      <c r="I39" s="174"/>
      <c r="J39" s="48"/>
      <c r="K39" s="45"/>
      <c r="L39" s="131" t="s">
        <v>114</v>
      </c>
    </row>
    <row r="40" spans="2:12" ht="13.5" customHeight="1" x14ac:dyDescent="0.35">
      <c r="B40" s="53"/>
      <c r="C40" s="39"/>
      <c r="D40" s="39"/>
      <c r="E40" s="39"/>
      <c r="F40" s="39"/>
      <c r="G40" s="48"/>
      <c r="H40" s="48"/>
      <c r="I40" s="48"/>
      <c r="J40" s="10"/>
      <c r="K40" s="44"/>
      <c r="L40" s="131"/>
    </row>
    <row r="41" spans="2:12" ht="13.5" customHeight="1" x14ac:dyDescent="0.35">
      <c r="B41" s="86"/>
      <c r="C41" s="40"/>
      <c r="D41" s="41" t="s">
        <v>39</v>
      </c>
      <c r="E41" s="40"/>
      <c r="F41" s="39"/>
      <c r="G41" s="41" t="s">
        <v>40</v>
      </c>
      <c r="H41" s="174">
        <f>+C41*E41</f>
        <v>0</v>
      </c>
      <c r="I41" s="174"/>
      <c r="J41" s="48"/>
      <c r="K41" s="44"/>
      <c r="L41" s="10"/>
    </row>
    <row r="42" spans="2:12" ht="13.5" customHeight="1" x14ac:dyDescent="0.35">
      <c r="B42" s="53"/>
      <c r="C42" s="39"/>
      <c r="D42" s="39"/>
      <c r="E42" s="39"/>
      <c r="F42" s="39"/>
      <c r="G42" s="48"/>
      <c r="H42" s="48"/>
      <c r="I42" s="48"/>
      <c r="J42" s="10"/>
      <c r="K42" s="44"/>
      <c r="L42" s="10"/>
    </row>
    <row r="43" spans="2:12" ht="13.5" customHeight="1" x14ac:dyDescent="0.35">
      <c r="B43" s="86"/>
      <c r="C43" s="89"/>
      <c r="D43" s="41" t="s">
        <v>39</v>
      </c>
      <c r="E43" s="40"/>
      <c r="F43" s="39"/>
      <c r="G43" s="41" t="s">
        <v>40</v>
      </c>
      <c r="H43" s="174">
        <f>+C43*E43</f>
        <v>0</v>
      </c>
      <c r="I43" s="174"/>
      <c r="J43" s="48"/>
      <c r="K43" s="44"/>
      <c r="L43" s="10"/>
    </row>
    <row r="44" spans="2:12" ht="13.5" customHeight="1" x14ac:dyDescent="0.35">
      <c r="B44" s="49"/>
      <c r="C44" s="49"/>
      <c r="D44" s="49"/>
      <c r="E44" s="49"/>
      <c r="F44" s="49"/>
      <c r="G44" s="49"/>
      <c r="H44" s="39"/>
      <c r="I44" s="39"/>
      <c r="K44" s="45"/>
      <c r="L44" s="10"/>
    </row>
    <row r="45" spans="2:12" ht="16.5" customHeight="1" thickBot="1" x14ac:dyDescent="0.4">
      <c r="B45" s="50" t="s">
        <v>48</v>
      </c>
      <c r="C45" s="25"/>
      <c r="D45" s="25"/>
      <c r="E45" s="39"/>
      <c r="F45" s="39"/>
      <c r="G45" s="39"/>
      <c r="H45" s="51"/>
      <c r="I45" s="51"/>
      <c r="J45" s="72">
        <f>SUM(H24:I43)</f>
        <v>4398.75</v>
      </c>
      <c r="L45" s="10"/>
    </row>
    <row r="46" spans="2:12" ht="16.5" customHeight="1" x14ac:dyDescent="0.35">
      <c r="B46" s="25"/>
      <c r="C46" s="25"/>
      <c r="D46" s="25"/>
      <c r="E46" s="25"/>
      <c r="F46" s="25"/>
      <c r="G46" s="25"/>
      <c r="H46" s="52"/>
      <c r="I46" s="52"/>
      <c r="J46" s="62">
        <v>101</v>
      </c>
      <c r="L46" s="10"/>
    </row>
    <row r="47" spans="2:12" ht="13" thickBot="1" x14ac:dyDescent="0.3">
      <c r="B47" s="15"/>
      <c r="C47" s="15"/>
      <c r="D47" s="15"/>
      <c r="E47" s="15"/>
      <c r="F47" s="15"/>
      <c r="G47" s="15"/>
      <c r="H47" s="15"/>
      <c r="I47" s="15"/>
      <c r="J47" s="15"/>
      <c r="L47" s="10"/>
    </row>
    <row r="48" spans="2:12" x14ac:dyDescent="0.25">
      <c r="L48" s="10"/>
    </row>
    <row r="49" spans="2:18" ht="15.5" x14ac:dyDescent="0.35">
      <c r="B49" s="60" t="s">
        <v>49</v>
      </c>
      <c r="C49" s="32"/>
      <c r="D49" s="32"/>
      <c r="E49" s="32"/>
      <c r="F49" s="32"/>
      <c r="G49" s="32"/>
      <c r="H49" s="32"/>
      <c r="I49" s="32"/>
      <c r="L49" s="10"/>
    </row>
    <row r="50" spans="2:18" ht="13" x14ac:dyDescent="0.3">
      <c r="B50" s="31"/>
      <c r="C50" s="32"/>
      <c r="D50" s="32"/>
      <c r="E50" s="32"/>
      <c r="F50" s="32"/>
      <c r="G50" s="32"/>
      <c r="H50" s="32"/>
      <c r="I50" s="32"/>
      <c r="L50" s="10"/>
    </row>
    <row r="51" spans="2:18" x14ac:dyDescent="0.25">
      <c r="C51" t="s">
        <v>50</v>
      </c>
      <c r="E51" t="s">
        <v>51</v>
      </c>
      <c r="H51" s="55" t="s">
        <v>37</v>
      </c>
      <c r="L51" s="10"/>
    </row>
    <row r="52" spans="2:18" ht="13" x14ac:dyDescent="0.3">
      <c r="B52" s="7" t="s">
        <v>52</v>
      </c>
      <c r="C52" s="54"/>
      <c r="D52" s="41" t="s">
        <v>39</v>
      </c>
      <c r="E52" s="153">
        <v>0.57499999999999996</v>
      </c>
      <c r="F52" s="132"/>
      <c r="G52" s="41" t="s">
        <v>39</v>
      </c>
      <c r="H52" s="54">
        <v>12</v>
      </c>
      <c r="I52" s="41" t="s">
        <v>40</v>
      </c>
      <c r="J52" s="42">
        <f>+C52*E52*H52</f>
        <v>0</v>
      </c>
      <c r="L52" s="154" t="s">
        <v>157</v>
      </c>
    </row>
    <row r="53" spans="2:18" x14ac:dyDescent="0.25">
      <c r="L53" s="154" t="s">
        <v>108</v>
      </c>
    </row>
    <row r="54" spans="2:18" ht="37.5" customHeight="1" x14ac:dyDescent="0.25">
      <c r="B54" s="59" t="s">
        <v>53</v>
      </c>
      <c r="C54" s="126"/>
      <c r="J54" s="88"/>
      <c r="L54" s="177" t="s">
        <v>109</v>
      </c>
      <c r="M54" s="177"/>
      <c r="N54" s="177"/>
      <c r="O54" s="177"/>
      <c r="P54" s="177"/>
      <c r="Q54" s="177"/>
      <c r="R54" s="177"/>
    </row>
    <row r="55" spans="2:18" x14ac:dyDescent="0.25">
      <c r="B55" s="105"/>
      <c r="C55" s="87"/>
      <c r="J55" s="119"/>
      <c r="K55" s="110"/>
      <c r="L55" s="177"/>
      <c r="M55" s="177"/>
      <c r="N55" s="177"/>
      <c r="O55" s="177"/>
      <c r="P55" s="177"/>
      <c r="Q55" s="177"/>
      <c r="R55" s="177"/>
    </row>
    <row r="56" spans="2:18" x14ac:dyDescent="0.25">
      <c r="B56" s="7" t="s">
        <v>54</v>
      </c>
      <c r="E56" s="10"/>
      <c r="F56" s="10"/>
      <c r="G56" s="10"/>
      <c r="J56" s="94"/>
      <c r="L56" s="176" t="s">
        <v>110</v>
      </c>
      <c r="M56" s="176"/>
      <c r="N56" s="176"/>
      <c r="O56" s="176"/>
      <c r="P56" s="176"/>
      <c r="Q56" s="176"/>
      <c r="R56" s="176"/>
    </row>
    <row r="57" spans="2:18" x14ac:dyDescent="0.25">
      <c r="B57" s="9"/>
      <c r="J57" s="9"/>
      <c r="L57" s="176"/>
      <c r="M57" s="176"/>
      <c r="N57" s="176"/>
      <c r="O57" s="176"/>
      <c r="P57" s="176"/>
      <c r="Q57" s="176"/>
      <c r="R57" s="176"/>
    </row>
    <row r="58" spans="2:18" x14ac:dyDescent="0.25">
      <c r="L58" s="10"/>
    </row>
    <row r="59" spans="2:18" ht="16" thickBot="1" x14ac:dyDescent="0.4">
      <c r="B59" s="50" t="s">
        <v>161</v>
      </c>
      <c r="D59" s="10"/>
      <c r="E59" s="10"/>
      <c r="F59" s="10"/>
      <c r="G59" s="10"/>
      <c r="H59" s="10"/>
      <c r="I59" s="10"/>
      <c r="J59" s="72">
        <f>SUM(J52:J58)</f>
        <v>0</v>
      </c>
      <c r="L59" s="10"/>
    </row>
    <row r="60" spans="2:18" ht="15.5" x14ac:dyDescent="0.35">
      <c r="J60" s="62">
        <v>102</v>
      </c>
      <c r="L60" s="10"/>
    </row>
    <row r="61" spans="2:18" ht="13" thickBot="1" x14ac:dyDescent="0.3">
      <c r="B61" s="15"/>
      <c r="C61" s="15"/>
      <c r="D61" s="15"/>
      <c r="E61" s="15"/>
      <c r="F61" s="15"/>
      <c r="G61" s="15"/>
      <c r="H61" s="15"/>
      <c r="I61" s="15"/>
      <c r="J61" s="15"/>
      <c r="L61" s="10"/>
    </row>
    <row r="62" spans="2:18" x14ac:dyDescent="0.25">
      <c r="L62" s="10"/>
    </row>
  </sheetData>
  <mergeCells count="12">
    <mergeCell ref="H34:I34"/>
    <mergeCell ref="L56:R57"/>
    <mergeCell ref="H36:I36"/>
    <mergeCell ref="H39:I39"/>
    <mergeCell ref="H41:I41"/>
    <mergeCell ref="H43:I43"/>
    <mergeCell ref="L54:R55"/>
    <mergeCell ref="H24:I24"/>
    <mergeCell ref="H23:I23"/>
    <mergeCell ref="H26:I26"/>
    <mergeCell ref="H29:I29"/>
    <mergeCell ref="H32:I32"/>
  </mergeCells>
  <phoneticPr fontId="0" type="noConversion"/>
  <pageMargins left="0.75" right="0.75" top="0.61" bottom="0.69" header="0.5" footer="0.5"/>
  <pageSetup scale="77" orientation="portrait" horizontalDpi="4294967293" r:id="rId1"/>
  <headerFooter alignWithMargins="0">
    <oddFooter>&amp;C&amp;A&amp;RCA 11/18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2"/>
  <sheetViews>
    <sheetView zoomScaleNormal="100" workbookViewId="0">
      <selection activeCell="J58" sqref="J58"/>
    </sheetView>
  </sheetViews>
  <sheetFormatPr defaultRowHeight="12.5" x14ac:dyDescent="0.25"/>
  <cols>
    <col min="1" max="1" width="18" customWidth="1"/>
    <col min="2" max="2" width="2.1796875" customWidth="1"/>
    <col min="3" max="3" width="13.1796875" customWidth="1"/>
    <col min="4" max="4" width="4.453125" customWidth="1"/>
    <col min="5" max="5" width="10.1796875" customWidth="1"/>
    <col min="7" max="7" width="15.81640625" customWidth="1"/>
    <col min="8" max="8" width="5.54296875" customWidth="1"/>
    <col min="9" max="9" width="15.1796875" customWidth="1"/>
    <col min="10" max="10" width="15.453125" customWidth="1"/>
    <col min="11" max="11" width="4.1796875" style="10" customWidth="1"/>
  </cols>
  <sheetData>
    <row r="1" spans="1:12" ht="13.5" customHeight="1" x14ac:dyDescent="0.3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3.5" customHeight="1" x14ac:dyDescent="0.35">
      <c r="A2" s="60" t="s">
        <v>55</v>
      </c>
      <c r="B2" s="64"/>
      <c r="C2" s="61"/>
      <c r="D2" s="61"/>
      <c r="E2" s="61"/>
      <c r="F2" s="61"/>
      <c r="G2" s="61"/>
      <c r="H2" s="61"/>
      <c r="I2" s="61"/>
      <c r="J2" s="61"/>
      <c r="K2" s="164"/>
    </row>
    <row r="3" spans="1:12" ht="13.5" customHeight="1" x14ac:dyDescent="0.35">
      <c r="A3" s="64"/>
      <c r="B3" s="64"/>
      <c r="C3" s="61"/>
      <c r="D3" s="61"/>
      <c r="E3" s="61"/>
      <c r="F3" s="61"/>
      <c r="G3" s="61"/>
      <c r="H3" s="61"/>
      <c r="I3" s="61"/>
      <c r="J3" s="61"/>
      <c r="K3" s="164"/>
    </row>
    <row r="4" spans="1:12" ht="13.5" customHeight="1" x14ac:dyDescent="0.35">
      <c r="A4" s="38"/>
      <c r="B4" s="38"/>
      <c r="C4" s="38" t="s">
        <v>56</v>
      </c>
      <c r="D4" s="38"/>
      <c r="E4" s="38" t="s">
        <v>57</v>
      </c>
      <c r="F4" s="38"/>
      <c r="G4" s="38"/>
      <c r="H4" s="38"/>
      <c r="I4" s="38"/>
      <c r="J4" s="38"/>
      <c r="K4" s="45"/>
      <c r="L4" s="5" t="s">
        <v>121</v>
      </c>
    </row>
    <row r="5" spans="1:12" ht="13.5" customHeight="1" x14ac:dyDescent="0.35">
      <c r="A5" s="65" t="s">
        <v>58</v>
      </c>
      <c r="B5" s="65"/>
      <c r="C5" s="70"/>
      <c r="D5" s="71" t="s">
        <v>39</v>
      </c>
      <c r="E5" s="66"/>
      <c r="F5" s="38"/>
      <c r="G5" s="38"/>
      <c r="H5" s="71" t="s">
        <v>40</v>
      </c>
      <c r="I5" s="70">
        <f>+C5*E5</f>
        <v>0</v>
      </c>
      <c r="J5" s="38"/>
      <c r="K5" s="45"/>
      <c r="L5" s="131" t="s">
        <v>119</v>
      </c>
    </row>
    <row r="6" spans="1:12" ht="13.5" customHeight="1" x14ac:dyDescent="0.35">
      <c r="A6" s="38" t="s">
        <v>59</v>
      </c>
      <c r="B6" s="38"/>
      <c r="C6" s="70"/>
      <c r="D6" s="71" t="s">
        <v>39</v>
      </c>
      <c r="E6" s="66"/>
      <c r="F6" s="38"/>
      <c r="G6" s="38"/>
      <c r="H6" s="71" t="s">
        <v>40</v>
      </c>
      <c r="I6" s="70">
        <f>+C6*E6</f>
        <v>0</v>
      </c>
      <c r="J6" s="38"/>
      <c r="K6" s="45"/>
      <c r="L6" s="131" t="s">
        <v>122</v>
      </c>
    </row>
    <row r="7" spans="1:12" ht="13.5" customHeight="1" x14ac:dyDescent="0.35">
      <c r="A7" s="38" t="s">
        <v>60</v>
      </c>
      <c r="B7" s="38"/>
      <c r="C7" s="70"/>
      <c r="D7" s="71" t="s">
        <v>39</v>
      </c>
      <c r="E7" s="66"/>
      <c r="F7" s="38"/>
      <c r="G7" s="38"/>
      <c r="H7" s="71" t="s">
        <v>40</v>
      </c>
      <c r="I7" s="70">
        <f>+C7*E7</f>
        <v>0</v>
      </c>
      <c r="J7" s="38"/>
      <c r="K7" s="45"/>
      <c r="L7" s="131" t="s">
        <v>123</v>
      </c>
    </row>
    <row r="8" spans="1:12" ht="13.5" customHeight="1" x14ac:dyDescent="0.35">
      <c r="A8" s="38" t="s">
        <v>61</v>
      </c>
      <c r="B8" s="38"/>
      <c r="C8" s="70"/>
      <c r="D8" s="71" t="s">
        <v>39</v>
      </c>
      <c r="E8" s="66"/>
      <c r="F8" s="38"/>
      <c r="G8" s="38"/>
      <c r="H8" s="71" t="s">
        <v>40</v>
      </c>
      <c r="I8" s="70">
        <f>+C8*E8</f>
        <v>0</v>
      </c>
      <c r="J8" s="38"/>
      <c r="K8" s="45"/>
    </row>
    <row r="9" spans="1:12" ht="13.5" customHeight="1" x14ac:dyDescent="0.35">
      <c r="A9" s="67" t="s">
        <v>62</v>
      </c>
      <c r="B9" s="67"/>
      <c r="C9" s="45"/>
      <c r="D9" s="45"/>
      <c r="E9" s="39"/>
      <c r="F9" s="45"/>
      <c r="G9" s="45"/>
      <c r="H9" s="45"/>
      <c r="I9" s="97"/>
      <c r="J9" s="45"/>
      <c r="K9" s="45"/>
    </row>
    <row r="10" spans="1:12" ht="13.5" customHeight="1" x14ac:dyDescent="0.3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ht="13.5" customHeight="1" x14ac:dyDescent="0.35">
      <c r="A11" s="66"/>
      <c r="B11" s="66"/>
      <c r="C11" s="66"/>
      <c r="D11" s="66"/>
      <c r="E11" s="45"/>
      <c r="F11" s="45"/>
      <c r="G11" s="45"/>
      <c r="H11" s="45"/>
      <c r="I11" s="93"/>
      <c r="J11" s="66"/>
      <c r="K11" s="45"/>
    </row>
    <row r="12" spans="1:12" ht="13.5" customHeight="1" x14ac:dyDescent="0.3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2" ht="13.5" customHeight="1" x14ac:dyDescent="0.35">
      <c r="A13" s="66"/>
      <c r="B13" s="66"/>
      <c r="C13" s="66"/>
      <c r="D13" s="66"/>
      <c r="E13" s="45"/>
      <c r="F13" s="45"/>
      <c r="G13" s="45"/>
      <c r="H13" s="45"/>
      <c r="I13" s="45"/>
      <c r="J13" s="66"/>
      <c r="K13" s="45"/>
    </row>
    <row r="14" spans="1:12" ht="13.5" customHeight="1" x14ac:dyDescent="0.3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2" ht="16.5" customHeight="1" thickBot="1" x14ac:dyDescent="0.4">
      <c r="A15" s="68" t="s">
        <v>63</v>
      </c>
      <c r="B15" s="68"/>
      <c r="C15" s="38"/>
      <c r="D15" s="38"/>
      <c r="E15" s="38"/>
      <c r="F15" s="38"/>
      <c r="G15" s="38"/>
      <c r="H15" s="38"/>
      <c r="I15" s="38"/>
      <c r="J15" s="72">
        <f>SUM(I5:J13)</f>
        <v>0</v>
      </c>
      <c r="K15" s="45"/>
    </row>
    <row r="16" spans="1:12" ht="13.5" customHeight="1" x14ac:dyDescent="0.35">
      <c r="A16" s="38"/>
      <c r="B16" s="38"/>
      <c r="C16" s="38"/>
      <c r="D16" s="38"/>
      <c r="E16" s="38"/>
      <c r="F16" s="38"/>
      <c r="G16" s="38"/>
      <c r="H16" s="38"/>
      <c r="I16" s="38"/>
      <c r="J16" s="62">
        <v>103</v>
      </c>
      <c r="K16" s="45"/>
    </row>
    <row r="17" spans="1:12" ht="13.5" customHeight="1" x14ac:dyDescent="0.3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45"/>
    </row>
    <row r="18" spans="1:12" ht="13.5" customHeight="1" thickBot="1" x14ac:dyDescent="0.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45"/>
    </row>
    <row r="19" spans="1:12" ht="13.5" customHeight="1" x14ac:dyDescent="0.3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2" ht="13.5" customHeight="1" x14ac:dyDescent="0.35">
      <c r="A20" s="60" t="s">
        <v>64</v>
      </c>
      <c r="B20" s="60"/>
      <c r="C20" s="61"/>
      <c r="D20" s="61"/>
      <c r="E20" s="61"/>
      <c r="F20" s="61"/>
      <c r="G20" s="61"/>
      <c r="H20" s="61"/>
      <c r="I20" s="61"/>
      <c r="J20" s="61"/>
      <c r="K20" s="164"/>
    </row>
    <row r="21" spans="1:12" ht="13.5" customHeight="1" x14ac:dyDescent="0.3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5"/>
    </row>
    <row r="22" spans="1:12" ht="13.5" customHeight="1" x14ac:dyDescent="0.35">
      <c r="A22" s="74" t="s">
        <v>65</v>
      </c>
      <c r="B22" s="74"/>
      <c r="C22" s="38" t="s">
        <v>66</v>
      </c>
      <c r="D22" s="38"/>
      <c r="E22" s="38" t="s">
        <v>67</v>
      </c>
      <c r="F22" s="38"/>
      <c r="G22" s="38" t="s">
        <v>68</v>
      </c>
      <c r="H22" s="38"/>
      <c r="I22" s="38"/>
      <c r="J22" s="38"/>
      <c r="K22" s="45"/>
    </row>
    <row r="23" spans="1:12" ht="13.5" customHeight="1" x14ac:dyDescent="0.35">
      <c r="A23" s="40"/>
      <c r="B23" s="45"/>
      <c r="C23" s="70"/>
      <c r="D23" s="71" t="s">
        <v>39</v>
      </c>
      <c r="E23" s="76"/>
      <c r="F23" s="71" t="s">
        <v>40</v>
      </c>
      <c r="G23" s="70">
        <f>+C23*E23</f>
        <v>0</v>
      </c>
      <c r="H23" s="38"/>
      <c r="I23" s="38"/>
      <c r="J23" s="38"/>
      <c r="K23" s="45"/>
      <c r="L23" s="131" t="s">
        <v>146</v>
      </c>
    </row>
    <row r="24" spans="1:12" ht="13.5" customHeight="1" x14ac:dyDescent="0.35">
      <c r="A24" s="40"/>
      <c r="B24" s="45"/>
      <c r="C24" s="70"/>
      <c r="D24" s="71" t="s">
        <v>39</v>
      </c>
      <c r="E24" s="76"/>
      <c r="F24" s="71" t="s">
        <v>40</v>
      </c>
      <c r="G24" s="70">
        <f>+C24*E24</f>
        <v>0</v>
      </c>
      <c r="H24" s="38"/>
      <c r="I24" s="38"/>
      <c r="J24" s="38"/>
      <c r="K24" s="45"/>
      <c r="L24" s="131" t="s">
        <v>147</v>
      </c>
    </row>
    <row r="25" spans="1:12" ht="13.5" customHeight="1" x14ac:dyDescent="0.35">
      <c r="A25" s="90"/>
      <c r="B25" s="45"/>
      <c r="C25" s="70"/>
      <c r="D25" s="71" t="s">
        <v>39</v>
      </c>
      <c r="E25" s="76"/>
      <c r="F25" s="71" t="s">
        <v>40</v>
      </c>
      <c r="G25" s="70">
        <f>+C25*E25</f>
        <v>0</v>
      </c>
      <c r="H25" s="38"/>
      <c r="I25" s="38"/>
      <c r="J25" s="38"/>
      <c r="K25" s="45"/>
    </row>
    <row r="26" spans="1:12" ht="13.5" customHeight="1" x14ac:dyDescent="0.35">
      <c r="A26" s="40"/>
      <c r="B26" s="45"/>
      <c r="C26" s="70"/>
      <c r="D26" s="71" t="s">
        <v>39</v>
      </c>
      <c r="E26" s="76"/>
      <c r="F26" s="71" t="s">
        <v>40</v>
      </c>
      <c r="G26" s="70">
        <f>+C26*E26</f>
        <v>0</v>
      </c>
      <c r="H26" s="38"/>
      <c r="I26" s="38"/>
      <c r="J26" s="38"/>
      <c r="K26" s="45"/>
    </row>
    <row r="27" spans="1:12" ht="13.5" customHeight="1" x14ac:dyDescent="0.35">
      <c r="A27" s="40"/>
      <c r="B27" s="45"/>
      <c r="C27" s="100"/>
      <c r="D27" s="71" t="s">
        <v>39</v>
      </c>
      <c r="E27" s="76"/>
      <c r="F27" s="71" t="s">
        <v>40</v>
      </c>
      <c r="G27" s="70">
        <f>+C27*E27</f>
        <v>0</v>
      </c>
      <c r="H27" s="38"/>
      <c r="I27" s="38"/>
      <c r="J27" s="38"/>
      <c r="K27" s="45"/>
    </row>
    <row r="28" spans="1:12" ht="13.5" customHeight="1" x14ac:dyDescent="0.35">
      <c r="A28" s="45"/>
      <c r="B28" s="45"/>
      <c r="C28" s="44"/>
      <c r="D28" s="71"/>
      <c r="E28" s="75"/>
      <c r="F28" s="38"/>
      <c r="G28" s="38"/>
      <c r="H28" s="38"/>
      <c r="I28" s="38"/>
      <c r="J28" s="38"/>
      <c r="K28" s="45"/>
    </row>
    <row r="29" spans="1:12" ht="16.5" customHeight="1" thickBot="1" x14ac:dyDescent="0.4">
      <c r="A29" s="73" t="s">
        <v>69</v>
      </c>
      <c r="B29" s="45"/>
      <c r="C29" s="44"/>
      <c r="D29" s="71"/>
      <c r="E29" s="75"/>
      <c r="F29" s="38"/>
      <c r="G29" s="38"/>
      <c r="H29" s="38"/>
      <c r="I29" s="38"/>
      <c r="J29" s="72">
        <f>SUM(G23:G27)</f>
        <v>0</v>
      </c>
      <c r="K29" s="45"/>
    </row>
    <row r="30" spans="1:12" ht="13.5" customHeight="1" x14ac:dyDescent="0.35">
      <c r="A30" s="45"/>
      <c r="B30" s="45"/>
      <c r="C30" s="44"/>
      <c r="D30" s="71"/>
      <c r="E30" s="75"/>
      <c r="F30" s="38"/>
      <c r="G30" s="38"/>
      <c r="H30" s="38"/>
      <c r="I30" s="38"/>
      <c r="J30" s="71">
        <v>104</v>
      </c>
      <c r="K30" s="45"/>
    </row>
    <row r="31" spans="1:12" ht="13.5" customHeight="1" x14ac:dyDescent="0.35">
      <c r="A31" s="160" t="s">
        <v>143</v>
      </c>
      <c r="B31" s="65"/>
      <c r="C31" s="38"/>
      <c r="D31" s="38"/>
      <c r="E31" s="38"/>
      <c r="F31" s="38"/>
      <c r="G31" s="38"/>
      <c r="H31" s="38"/>
      <c r="I31" s="38"/>
      <c r="J31" s="38"/>
      <c r="K31" s="45"/>
    </row>
    <row r="32" spans="1:12" ht="13.5" customHeight="1" x14ac:dyDescent="0.35">
      <c r="A32" s="6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45"/>
    </row>
    <row r="33" spans="1:12" ht="13.5" customHeight="1" x14ac:dyDescent="0.35">
      <c r="A33" s="68" t="s">
        <v>160</v>
      </c>
      <c r="B33" s="38"/>
      <c r="C33" s="38"/>
      <c r="D33" s="38"/>
      <c r="E33" s="38"/>
      <c r="F33" s="38"/>
      <c r="G33" s="38"/>
      <c r="H33" s="38"/>
      <c r="I33" s="38"/>
      <c r="J33" s="38"/>
      <c r="K33" s="45"/>
    </row>
    <row r="34" spans="1:12" ht="13.5" customHeight="1" x14ac:dyDescent="0.3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45"/>
    </row>
    <row r="35" spans="1:12" ht="13.5" customHeight="1" thickBot="1" x14ac:dyDescent="0.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45"/>
    </row>
    <row r="36" spans="1:12" ht="13.5" customHeight="1" x14ac:dyDescent="0.3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2" ht="13.5" customHeight="1" x14ac:dyDescent="0.35">
      <c r="A37" s="64" t="s">
        <v>71</v>
      </c>
      <c r="B37" s="64"/>
      <c r="C37" s="61"/>
      <c r="D37" s="61"/>
      <c r="E37" s="61"/>
      <c r="F37" s="61"/>
      <c r="G37" s="61"/>
      <c r="H37" s="61"/>
      <c r="I37" s="61"/>
      <c r="J37" s="61"/>
      <c r="K37" s="164"/>
    </row>
    <row r="38" spans="1:12" ht="13.5" customHeight="1" x14ac:dyDescent="0.35">
      <c r="A38" s="68"/>
      <c r="B38" s="68"/>
      <c r="C38" s="38"/>
      <c r="D38" s="38"/>
      <c r="E38" s="38"/>
      <c r="F38" s="38"/>
      <c r="G38" s="38"/>
      <c r="H38" s="38"/>
      <c r="I38" s="38"/>
      <c r="J38" s="38"/>
      <c r="K38" s="45"/>
    </row>
    <row r="39" spans="1:12" ht="13.5" customHeight="1" x14ac:dyDescent="0.35">
      <c r="A39" s="74" t="s">
        <v>65</v>
      </c>
      <c r="B39" s="74"/>
      <c r="C39" s="38" t="s">
        <v>72</v>
      </c>
      <c r="D39" s="38"/>
      <c r="E39" s="38" t="s">
        <v>57</v>
      </c>
      <c r="F39" s="38"/>
      <c r="G39" s="38" t="s">
        <v>68</v>
      </c>
      <c r="H39" s="38"/>
      <c r="I39" s="38"/>
      <c r="J39" s="38"/>
      <c r="K39" s="45"/>
    </row>
    <row r="40" spans="1:12" ht="13.5" customHeight="1" x14ac:dyDescent="0.35">
      <c r="A40" s="66"/>
      <c r="B40" s="45"/>
      <c r="C40" s="70"/>
      <c r="D40" s="71" t="s">
        <v>39</v>
      </c>
      <c r="E40" s="76"/>
      <c r="F40" s="71" t="s">
        <v>40</v>
      </c>
      <c r="G40" s="70">
        <f>+C40*E40</f>
        <v>0</v>
      </c>
      <c r="H40" s="38"/>
      <c r="I40" s="38"/>
      <c r="J40" s="38"/>
      <c r="K40" s="45"/>
      <c r="L40" s="131" t="s">
        <v>144</v>
      </c>
    </row>
    <row r="41" spans="1:12" ht="13.5" customHeight="1" x14ac:dyDescent="0.35">
      <c r="A41" s="66"/>
      <c r="B41" s="45"/>
      <c r="C41" s="70"/>
      <c r="D41" s="71" t="s">
        <v>39</v>
      </c>
      <c r="E41" s="77"/>
      <c r="F41" s="71" t="s">
        <v>40</v>
      </c>
      <c r="G41" s="70">
        <f>+C41*E41</f>
        <v>0</v>
      </c>
      <c r="H41" s="38"/>
      <c r="I41" s="38"/>
      <c r="J41" s="38"/>
      <c r="K41" s="45"/>
      <c r="L41" s="131" t="s">
        <v>145</v>
      </c>
    </row>
    <row r="42" spans="1:12" ht="13.5" customHeight="1" x14ac:dyDescent="0.35">
      <c r="A42" s="66"/>
      <c r="B42" s="45"/>
      <c r="C42" s="70"/>
      <c r="D42" s="71" t="s">
        <v>39</v>
      </c>
      <c r="E42" s="77"/>
      <c r="F42" s="71" t="s">
        <v>40</v>
      </c>
      <c r="G42" s="70">
        <f>+C42*E42</f>
        <v>0</v>
      </c>
      <c r="H42" s="38"/>
      <c r="I42" s="38"/>
      <c r="J42" s="38"/>
      <c r="K42" s="45"/>
    </row>
    <row r="43" spans="1:12" ht="13.5" customHeight="1" x14ac:dyDescent="0.35">
      <c r="A43" s="66"/>
      <c r="B43" s="45"/>
      <c r="C43" s="70"/>
      <c r="D43" s="71" t="s">
        <v>39</v>
      </c>
      <c r="E43" s="77"/>
      <c r="F43" s="71" t="s">
        <v>40</v>
      </c>
      <c r="G43" s="70">
        <f>+C43*E43</f>
        <v>0</v>
      </c>
      <c r="H43" s="38"/>
      <c r="I43" s="38"/>
      <c r="J43" s="38"/>
      <c r="K43" s="45"/>
    </row>
    <row r="44" spans="1:12" ht="13.5" customHeight="1" x14ac:dyDescent="0.35">
      <c r="A44" s="66"/>
      <c r="B44" s="45"/>
      <c r="C44" s="70"/>
      <c r="D44" s="71" t="s">
        <v>39</v>
      </c>
      <c r="E44" s="77"/>
      <c r="F44" s="71" t="s">
        <v>40</v>
      </c>
      <c r="G44" s="70">
        <f>+C44*E44</f>
        <v>0</v>
      </c>
      <c r="H44" s="38"/>
      <c r="I44" s="38"/>
      <c r="J44" s="38"/>
      <c r="K44" s="45"/>
    </row>
    <row r="45" spans="1:12" ht="13.5" customHeight="1" x14ac:dyDescent="0.35">
      <c r="A45" s="45"/>
      <c r="B45" s="45"/>
      <c r="C45" s="44"/>
      <c r="D45" s="71"/>
      <c r="E45" s="75"/>
      <c r="F45" s="38"/>
      <c r="G45" s="38"/>
      <c r="H45" s="38"/>
      <c r="I45" s="38"/>
      <c r="J45" s="38"/>
      <c r="K45" s="45"/>
    </row>
    <row r="46" spans="1:12" ht="16.5" customHeight="1" thickBot="1" x14ac:dyDescent="0.4">
      <c r="A46" s="73" t="s">
        <v>73</v>
      </c>
      <c r="B46" s="45"/>
      <c r="C46" s="44"/>
      <c r="D46" s="71"/>
      <c r="E46" s="75"/>
      <c r="F46" s="38"/>
      <c r="G46" s="38"/>
      <c r="H46" s="38"/>
      <c r="I46" s="38"/>
      <c r="J46" s="72">
        <f>SUM(G40:G44)</f>
        <v>0</v>
      </c>
      <c r="K46" s="45"/>
    </row>
    <row r="47" spans="1:12" ht="13.5" customHeight="1" x14ac:dyDescent="0.35">
      <c r="A47" s="38"/>
      <c r="B47" s="38"/>
      <c r="C47" s="38"/>
      <c r="D47" s="38"/>
      <c r="E47" s="38"/>
      <c r="F47" s="38"/>
      <c r="G47" s="38"/>
      <c r="H47" s="45"/>
      <c r="I47" s="45"/>
      <c r="J47" s="71">
        <v>105</v>
      </c>
      <c r="K47" s="45"/>
    </row>
    <row r="48" spans="1:12" ht="13.5" customHeight="1" x14ac:dyDescent="0.35">
      <c r="A48" s="38"/>
      <c r="B48" s="38"/>
      <c r="C48" s="38"/>
      <c r="D48" s="38"/>
      <c r="E48" s="38"/>
      <c r="F48" s="38"/>
      <c r="G48" s="38"/>
      <c r="H48" s="45"/>
      <c r="I48" s="45"/>
      <c r="J48" s="45"/>
      <c r="K48" s="45"/>
    </row>
    <row r="49" spans="1:12" ht="13.5" customHeight="1" x14ac:dyDescent="0.35">
      <c r="A49" s="68" t="s">
        <v>74</v>
      </c>
      <c r="B49" s="38"/>
      <c r="C49" s="38"/>
      <c r="D49" s="38"/>
      <c r="E49" s="38"/>
      <c r="F49" s="38"/>
      <c r="G49" s="38"/>
      <c r="H49" s="38"/>
      <c r="I49" s="38"/>
      <c r="J49" s="38"/>
      <c r="K49" s="45"/>
    </row>
    <row r="50" spans="1:12" ht="13.5" customHeight="1" x14ac:dyDescent="0.35">
      <c r="A50" s="68" t="s">
        <v>75</v>
      </c>
      <c r="B50" s="38"/>
      <c r="C50" s="38"/>
      <c r="D50" s="38"/>
      <c r="E50" s="38"/>
      <c r="F50" s="38"/>
      <c r="G50" s="38"/>
      <c r="H50" s="38"/>
      <c r="I50" s="38"/>
      <c r="J50" s="38"/>
      <c r="K50" s="45"/>
    </row>
    <row r="51" spans="1:12" ht="13.5" customHeight="1" x14ac:dyDescent="0.35">
      <c r="A51" s="68" t="s">
        <v>76</v>
      </c>
      <c r="B51" s="38"/>
      <c r="C51" s="38"/>
      <c r="D51" s="38"/>
      <c r="E51" s="38"/>
      <c r="F51" s="38"/>
      <c r="G51" s="38"/>
      <c r="H51" s="38"/>
      <c r="I51" s="38"/>
      <c r="J51" s="38"/>
      <c r="K51" s="45"/>
    </row>
    <row r="52" spans="1:12" ht="13.5" customHeight="1" x14ac:dyDescent="0.3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45"/>
    </row>
    <row r="53" spans="1:12" ht="13.5" customHeight="1" thickBot="1" x14ac:dyDescent="0.4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45"/>
    </row>
    <row r="54" spans="1:12" ht="13.5" customHeight="1" x14ac:dyDescent="0.3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45"/>
    </row>
    <row r="55" spans="1:12" ht="13.5" customHeight="1" x14ac:dyDescent="0.35">
      <c r="A55" s="60" t="s">
        <v>77</v>
      </c>
      <c r="B55" s="61"/>
      <c r="C55" s="61"/>
      <c r="D55" s="61"/>
      <c r="E55" s="61"/>
      <c r="F55" s="61"/>
      <c r="G55" s="61"/>
      <c r="H55" s="61"/>
      <c r="I55" s="61"/>
      <c r="J55" s="61"/>
      <c r="K55" s="45"/>
    </row>
    <row r="56" spans="1:12" ht="13.5" customHeight="1" x14ac:dyDescent="0.3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45"/>
    </row>
    <row r="57" spans="1:12" ht="13.5" customHeight="1" x14ac:dyDescent="0.35">
      <c r="A57" s="38"/>
      <c r="B57" s="38"/>
      <c r="C57" s="38"/>
      <c r="D57" s="38"/>
      <c r="E57" s="38" t="s">
        <v>78</v>
      </c>
      <c r="F57" s="38"/>
      <c r="G57" s="38" t="s">
        <v>68</v>
      </c>
      <c r="H57" s="38"/>
      <c r="I57" s="38"/>
      <c r="J57" s="38"/>
      <c r="K57" s="45"/>
    </row>
    <row r="58" spans="1:12" ht="13.5" customHeight="1" thickBot="1" x14ac:dyDescent="0.4">
      <c r="A58" s="38" t="s">
        <v>79</v>
      </c>
      <c r="B58" s="38"/>
      <c r="C58" s="70"/>
      <c r="D58" s="71" t="s">
        <v>39</v>
      </c>
      <c r="E58" s="76"/>
      <c r="F58" s="71" t="s">
        <v>40</v>
      </c>
      <c r="G58" s="70">
        <f>+C58*E58</f>
        <v>0</v>
      </c>
      <c r="H58" s="38"/>
      <c r="I58" s="38"/>
      <c r="J58" s="72">
        <f>+G58</f>
        <v>0</v>
      </c>
      <c r="K58" s="73"/>
      <c r="L58" s="131" t="s">
        <v>124</v>
      </c>
    </row>
    <row r="59" spans="1:12" ht="13.5" customHeight="1" x14ac:dyDescent="0.35">
      <c r="A59" s="38"/>
      <c r="B59" s="38"/>
      <c r="C59" s="38"/>
      <c r="D59" s="38"/>
      <c r="E59" s="38"/>
      <c r="F59" s="38"/>
      <c r="G59" s="38"/>
      <c r="H59" s="38"/>
      <c r="I59" s="38"/>
      <c r="J59" s="62">
        <v>106</v>
      </c>
      <c r="K59" s="165"/>
      <c r="L59" s="131" t="s">
        <v>120</v>
      </c>
    </row>
    <row r="60" spans="1:12" ht="13.5" customHeight="1" x14ac:dyDescent="0.35">
      <c r="A60" s="38" t="s">
        <v>80</v>
      </c>
      <c r="B60" s="38"/>
      <c r="C60" s="38"/>
      <c r="D60" s="38"/>
      <c r="E60" s="38"/>
      <c r="F60" s="38"/>
      <c r="G60" s="38"/>
      <c r="H60" s="38"/>
      <c r="I60" s="38"/>
      <c r="J60" s="38"/>
      <c r="K60" s="45"/>
    </row>
    <row r="61" spans="1:12" ht="13.5" customHeight="1" x14ac:dyDescent="0.35">
      <c r="A61" s="45" t="s">
        <v>81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3.5" customHeight="1" thickBot="1" x14ac:dyDescent="0.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45"/>
    </row>
  </sheetData>
  <phoneticPr fontId="0" type="noConversion"/>
  <pageMargins left="0.75" right="0.75" top="0.47" bottom="0.38" header="0.34" footer="0.16"/>
  <pageSetup scale="83" orientation="portrait" horizontalDpi="4294967293" verticalDpi="300" r:id="rId1"/>
  <headerFooter alignWithMargins="0">
    <oddFooter>&amp;C&amp;A&amp;RCA 11/18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0"/>
  <sheetViews>
    <sheetView zoomScaleNormal="100" workbookViewId="0">
      <selection activeCell="J69" sqref="J69"/>
    </sheetView>
  </sheetViews>
  <sheetFormatPr defaultRowHeight="12.5" x14ac:dyDescent="0.25"/>
  <cols>
    <col min="1" max="1" width="15.81640625" customWidth="1"/>
    <col min="2" max="2" width="12.54296875" customWidth="1"/>
    <col min="3" max="3" width="19.1796875" customWidth="1"/>
    <col min="7" max="7" width="18.453125" customWidth="1"/>
    <col min="8" max="8" width="13" customWidth="1"/>
    <col min="10" max="10" width="18.54296875" customWidth="1"/>
    <col min="11" max="11" width="9.1796875" style="10"/>
  </cols>
  <sheetData>
    <row r="1" spans="1:13" ht="15.5" x14ac:dyDescent="0.35">
      <c r="A1" s="60" t="s">
        <v>169</v>
      </c>
      <c r="B1" s="61"/>
      <c r="C1" s="61"/>
      <c r="D1" s="61"/>
      <c r="E1" s="61"/>
      <c r="F1" s="61"/>
      <c r="G1" s="61"/>
      <c r="H1" s="61"/>
      <c r="I1" s="61"/>
      <c r="J1" s="61"/>
    </row>
    <row r="2" spans="1:13" ht="15.5" x14ac:dyDescent="0.3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3" ht="15.5" x14ac:dyDescent="0.35">
      <c r="A3" s="38"/>
      <c r="B3" s="38"/>
      <c r="C3" s="38" t="s">
        <v>99</v>
      </c>
      <c r="D3" s="38"/>
      <c r="E3" s="38" t="s">
        <v>176</v>
      </c>
      <c r="F3" s="38"/>
      <c r="G3" s="38" t="s">
        <v>68</v>
      </c>
      <c r="H3" s="38"/>
      <c r="I3" s="38"/>
      <c r="J3" s="38"/>
      <c r="L3" s="131" t="s">
        <v>155</v>
      </c>
    </row>
    <row r="4" spans="1:13" ht="15.5" x14ac:dyDescent="0.35">
      <c r="A4" s="38" t="s">
        <v>175</v>
      </c>
      <c r="B4" s="38"/>
      <c r="C4" s="70"/>
      <c r="D4" s="71" t="s">
        <v>39</v>
      </c>
      <c r="E4" s="76"/>
      <c r="F4" s="71" t="s">
        <v>40</v>
      </c>
      <c r="G4" s="70">
        <f>+C4*E4</f>
        <v>0</v>
      </c>
      <c r="H4" s="38"/>
      <c r="I4" s="38"/>
      <c r="J4" s="81"/>
      <c r="L4" s="131" t="s">
        <v>126</v>
      </c>
    </row>
    <row r="5" spans="1:13" ht="15.5" x14ac:dyDescent="0.35">
      <c r="A5" s="38"/>
      <c r="B5" s="38"/>
      <c r="C5" s="38"/>
      <c r="D5" s="38"/>
      <c r="E5" s="38"/>
      <c r="F5" s="38"/>
      <c r="G5" s="38"/>
      <c r="H5" s="38"/>
      <c r="I5" s="38"/>
      <c r="J5" s="62"/>
    </row>
    <row r="6" spans="1:13" ht="18" customHeight="1" thickBot="1" x14ac:dyDescent="0.4">
      <c r="A6" s="166" t="s">
        <v>170</v>
      </c>
      <c r="B6" s="45"/>
      <c r="C6" s="44"/>
      <c r="D6" s="71"/>
      <c r="E6" s="75"/>
      <c r="F6" s="38"/>
      <c r="G6" s="38"/>
      <c r="H6" s="38"/>
      <c r="I6" s="38"/>
      <c r="J6" s="72">
        <f>+G4</f>
        <v>0</v>
      </c>
      <c r="K6" s="45"/>
      <c r="M6" s="69"/>
    </row>
    <row r="7" spans="1:13" ht="14.9" customHeight="1" x14ac:dyDescent="0.35">
      <c r="A7" s="38"/>
      <c r="B7" s="38"/>
      <c r="C7" s="38"/>
      <c r="D7" s="38"/>
      <c r="E7" s="38"/>
      <c r="F7" s="38"/>
      <c r="G7" s="38"/>
      <c r="H7" s="45"/>
      <c r="I7" s="45"/>
      <c r="J7" s="71">
        <v>107</v>
      </c>
      <c r="K7" s="45"/>
      <c r="L7" s="62"/>
      <c r="M7" s="62"/>
    </row>
    <row r="8" spans="1:13" ht="13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</row>
    <row r="10" spans="1:13" ht="13.5" customHeight="1" x14ac:dyDescent="0.35">
      <c r="A10" s="60" t="s">
        <v>171</v>
      </c>
      <c r="B10" s="36"/>
      <c r="C10" s="36"/>
      <c r="D10" s="36"/>
      <c r="E10" s="36"/>
      <c r="F10" s="37"/>
      <c r="G10" s="37"/>
      <c r="H10" s="36"/>
      <c r="I10" s="61"/>
      <c r="J10" s="32"/>
    </row>
    <row r="11" spans="1:13" ht="13.5" customHeight="1" x14ac:dyDescent="0.35">
      <c r="A11" s="33"/>
      <c r="B11" s="36"/>
      <c r="C11" s="36"/>
      <c r="D11" s="36"/>
      <c r="E11" s="36"/>
      <c r="F11" s="37"/>
      <c r="G11" s="37"/>
      <c r="H11" s="36"/>
      <c r="I11" s="38"/>
    </row>
    <row r="12" spans="1:13" ht="13.5" customHeight="1" x14ac:dyDescent="0.35">
      <c r="A12" s="25"/>
      <c r="B12" s="25"/>
      <c r="C12" s="25"/>
      <c r="D12" s="47" t="s">
        <v>82</v>
      </c>
      <c r="E12" s="25"/>
      <c r="F12" s="55"/>
      <c r="G12" s="39"/>
      <c r="H12" s="25"/>
      <c r="I12" s="38"/>
    </row>
    <row r="13" spans="1:13" ht="13.5" customHeight="1" x14ac:dyDescent="0.35">
      <c r="A13" s="23" t="s">
        <v>83</v>
      </c>
      <c r="B13" s="42"/>
      <c r="C13" s="41" t="s">
        <v>39</v>
      </c>
      <c r="D13" s="58"/>
      <c r="E13" s="41"/>
      <c r="F13" s="17"/>
      <c r="G13" s="41" t="s">
        <v>40</v>
      </c>
      <c r="H13" s="42">
        <f>+B13*D13</f>
        <v>0</v>
      </c>
      <c r="I13" s="43"/>
      <c r="L13" s="131" t="s">
        <v>127</v>
      </c>
    </row>
    <row r="14" spans="1:13" ht="13.5" customHeight="1" x14ac:dyDescent="0.35">
      <c r="A14" s="23"/>
      <c r="B14" s="79"/>
      <c r="C14" s="41"/>
      <c r="D14" s="80"/>
      <c r="E14" s="41"/>
      <c r="F14" s="17"/>
      <c r="G14" s="41"/>
      <c r="H14" s="48"/>
      <c r="I14" s="43"/>
      <c r="L14" s="131" t="s">
        <v>128</v>
      </c>
    </row>
    <row r="15" spans="1:13" ht="13.5" customHeight="1" x14ac:dyDescent="0.35">
      <c r="A15" s="23"/>
      <c r="B15" s="25"/>
      <c r="C15" s="25"/>
      <c r="D15" s="47" t="s">
        <v>84</v>
      </c>
      <c r="E15" s="25"/>
      <c r="F15" s="10"/>
      <c r="H15" s="25"/>
      <c r="I15" s="43"/>
      <c r="L15" s="131" t="s">
        <v>127</v>
      </c>
    </row>
    <row r="16" spans="1:13" ht="13.5" customHeight="1" x14ac:dyDescent="0.35">
      <c r="A16" s="53" t="s">
        <v>85</v>
      </c>
      <c r="B16" s="56"/>
      <c r="C16" s="41" t="s">
        <v>39</v>
      </c>
      <c r="D16" s="58"/>
      <c r="E16" s="41"/>
      <c r="F16" s="17"/>
      <c r="G16" s="41" t="s">
        <v>40</v>
      </c>
      <c r="H16" s="42">
        <f>+B16*D16</f>
        <v>0</v>
      </c>
      <c r="I16" s="44"/>
      <c r="L16" s="131" t="s">
        <v>128</v>
      </c>
    </row>
    <row r="17" spans="1:12" ht="13.5" customHeight="1" x14ac:dyDescent="0.35">
      <c r="A17" s="23"/>
      <c r="B17" s="25"/>
      <c r="C17" s="25"/>
      <c r="D17" s="39"/>
      <c r="E17" s="25"/>
      <c r="H17" s="25"/>
      <c r="I17" s="44"/>
    </row>
    <row r="18" spans="1:12" ht="13" x14ac:dyDescent="0.3">
      <c r="A18" t="s">
        <v>86</v>
      </c>
      <c r="L18" s="50" t="s">
        <v>130</v>
      </c>
    </row>
    <row r="19" spans="1:12" ht="13" x14ac:dyDescent="0.3">
      <c r="L19" s="50" t="s">
        <v>129</v>
      </c>
    </row>
    <row r="20" spans="1:12" ht="13" x14ac:dyDescent="0.3">
      <c r="A20" s="9"/>
      <c r="B20" s="9"/>
      <c r="G20" s="41" t="s">
        <v>40</v>
      </c>
      <c r="H20" s="42"/>
    </row>
    <row r="21" spans="1:12" x14ac:dyDescent="0.25">
      <c r="H21" s="48"/>
    </row>
    <row r="22" spans="1:12" ht="13" x14ac:dyDescent="0.3">
      <c r="A22" s="9"/>
      <c r="B22" s="9"/>
      <c r="G22" s="41" t="s">
        <v>40</v>
      </c>
      <c r="H22" s="42"/>
    </row>
    <row r="23" spans="1:12" x14ac:dyDescent="0.25">
      <c r="H23" s="48"/>
    </row>
    <row r="24" spans="1:12" ht="13" x14ac:dyDescent="0.3">
      <c r="A24" s="9"/>
      <c r="B24" s="9"/>
      <c r="G24" s="41" t="s">
        <v>40</v>
      </c>
      <c r="H24" s="42"/>
    </row>
    <row r="27" spans="1:12" ht="16" thickBot="1" x14ac:dyDescent="0.4">
      <c r="A27" s="166" t="s">
        <v>172</v>
      </c>
      <c r="B27" s="45"/>
      <c r="C27" s="44"/>
      <c r="D27" s="71"/>
      <c r="E27" s="75"/>
      <c r="F27" s="38"/>
      <c r="G27" s="38"/>
      <c r="H27" s="38"/>
      <c r="I27" s="38"/>
      <c r="J27" s="72">
        <f>SUM(H13:H24)</f>
        <v>0</v>
      </c>
    </row>
    <row r="28" spans="1:12" ht="16" thickBot="1" x14ac:dyDescent="0.4">
      <c r="A28" s="63"/>
      <c r="B28" s="63"/>
      <c r="C28" s="63"/>
      <c r="D28" s="63"/>
      <c r="E28" s="63"/>
      <c r="F28" s="63"/>
      <c r="G28" s="63"/>
      <c r="H28" s="63"/>
      <c r="I28" s="63"/>
      <c r="J28" s="84">
        <v>108</v>
      </c>
    </row>
    <row r="30" spans="1:12" ht="15.5" x14ac:dyDescent="0.35">
      <c r="A30" s="60" t="s">
        <v>163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2" ht="15.5" x14ac:dyDescent="0.35">
      <c r="A31" s="60"/>
      <c r="B31" s="61"/>
      <c r="C31" s="61"/>
      <c r="D31" s="61"/>
      <c r="E31" s="61"/>
      <c r="F31" s="61"/>
      <c r="G31" s="61"/>
      <c r="H31" s="61"/>
      <c r="I31" s="61"/>
      <c r="J31" s="61"/>
    </row>
    <row r="32" spans="1:12" ht="15.5" x14ac:dyDescent="0.35">
      <c r="A32" s="38"/>
      <c r="B32" s="38"/>
      <c r="C32" s="38"/>
      <c r="D32" s="38"/>
      <c r="E32" s="38" t="s">
        <v>168</v>
      </c>
      <c r="F32" s="38"/>
      <c r="G32" s="38" t="s">
        <v>68</v>
      </c>
      <c r="H32" s="38"/>
      <c r="I32" s="38"/>
      <c r="J32" s="38"/>
      <c r="L32" s="131" t="s">
        <v>166</v>
      </c>
    </row>
    <row r="33" spans="1:13" ht="15.5" x14ac:dyDescent="0.35">
      <c r="A33" s="38" t="s">
        <v>167</v>
      </c>
      <c r="B33" s="38"/>
      <c r="C33" s="70"/>
      <c r="D33" s="128" t="s">
        <v>39</v>
      </c>
      <c r="E33" s="76"/>
      <c r="F33" s="128" t="s">
        <v>40</v>
      </c>
      <c r="G33" s="70">
        <f>+C33*E33</f>
        <v>0</v>
      </c>
      <c r="H33" s="38"/>
      <c r="I33" s="38"/>
      <c r="J33" s="81"/>
      <c r="L33" s="131" t="s">
        <v>126</v>
      </c>
    </row>
    <row r="34" spans="1:13" ht="15.5" x14ac:dyDescent="0.35">
      <c r="A34" s="38"/>
      <c r="B34" s="38"/>
      <c r="C34" s="38"/>
      <c r="D34" s="38"/>
      <c r="E34" s="38"/>
      <c r="F34" s="38"/>
      <c r="G34" s="38"/>
      <c r="H34" s="38"/>
      <c r="I34" s="38"/>
      <c r="J34" s="62"/>
    </row>
    <row r="35" spans="1:13" ht="18" customHeight="1" thickBot="1" x14ac:dyDescent="0.4">
      <c r="A35" s="166" t="s">
        <v>164</v>
      </c>
      <c r="B35" s="45"/>
      <c r="C35" s="44"/>
      <c r="D35" s="71"/>
      <c r="E35" s="75"/>
      <c r="F35" s="38"/>
      <c r="G35" s="38"/>
      <c r="H35" s="38"/>
      <c r="I35" s="38"/>
      <c r="J35" s="72">
        <f>+G33</f>
        <v>0</v>
      </c>
      <c r="K35" s="45"/>
      <c r="M35" s="69"/>
    </row>
    <row r="36" spans="1:13" ht="16" thickBot="1" x14ac:dyDescent="0.4">
      <c r="A36" s="15"/>
      <c r="B36" s="15"/>
      <c r="C36" s="15"/>
      <c r="D36" s="15"/>
      <c r="E36" s="15"/>
      <c r="F36" s="15"/>
      <c r="G36" s="15"/>
      <c r="H36" s="15"/>
      <c r="I36" s="15"/>
      <c r="J36" s="84">
        <v>109</v>
      </c>
    </row>
    <row r="38" spans="1:13" ht="15.5" x14ac:dyDescent="0.35">
      <c r="A38" s="60" t="s">
        <v>87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3" x14ac:dyDescent="0.25">
      <c r="C39" s="12" t="s">
        <v>88</v>
      </c>
    </row>
    <row r="40" spans="1:13" ht="15.5" x14ac:dyDescent="0.35">
      <c r="A40" s="78" t="s">
        <v>89</v>
      </c>
      <c r="C40" s="155"/>
      <c r="L40" s="131" t="s">
        <v>132</v>
      </c>
    </row>
    <row r="41" spans="1:13" ht="15.5" x14ac:dyDescent="0.35">
      <c r="A41" s="78"/>
      <c r="C41" s="156"/>
      <c r="L41" s="131" t="s">
        <v>131</v>
      </c>
    </row>
    <row r="42" spans="1:13" ht="15.5" x14ac:dyDescent="0.35">
      <c r="A42" s="78" t="s">
        <v>90</v>
      </c>
      <c r="C42" s="155"/>
    </row>
    <row r="43" spans="1:13" ht="15.5" x14ac:dyDescent="0.35">
      <c r="A43" s="78"/>
      <c r="C43" s="156"/>
    </row>
    <row r="44" spans="1:13" ht="15.5" x14ac:dyDescent="0.35">
      <c r="A44" s="78" t="s">
        <v>91</v>
      </c>
      <c r="C44" s="156"/>
    </row>
    <row r="45" spans="1:13" ht="15.5" x14ac:dyDescent="0.35">
      <c r="A45" s="78"/>
      <c r="C45" s="156"/>
    </row>
    <row r="46" spans="1:13" ht="15.5" x14ac:dyDescent="0.35">
      <c r="A46" s="82" t="s">
        <v>92</v>
      </c>
      <c r="C46" s="155"/>
      <c r="L46" s="131" t="s">
        <v>133</v>
      </c>
    </row>
    <row r="47" spans="1:13" ht="15.5" x14ac:dyDescent="0.35">
      <c r="A47" s="78"/>
      <c r="C47" s="35"/>
      <c r="L47" s="131" t="s">
        <v>134</v>
      </c>
    </row>
    <row r="48" spans="1:13" ht="15.5" x14ac:dyDescent="0.35">
      <c r="A48" s="66"/>
      <c r="C48" s="157"/>
      <c r="L48" s="131" t="s">
        <v>135</v>
      </c>
    </row>
    <row r="49" spans="1:13" ht="15.5" x14ac:dyDescent="0.35">
      <c r="A49" s="78"/>
      <c r="C49" s="35"/>
      <c r="L49" s="131" t="s">
        <v>136</v>
      </c>
    </row>
    <row r="50" spans="1:13" ht="13" x14ac:dyDescent="0.3">
      <c r="A50" s="40"/>
      <c r="C50" s="157"/>
    </row>
    <row r="52" spans="1:13" ht="18" customHeight="1" thickBot="1" x14ac:dyDescent="0.4">
      <c r="A52" s="167" t="s">
        <v>93</v>
      </c>
      <c r="B52" s="45"/>
      <c r="C52" s="44"/>
      <c r="D52" s="71"/>
      <c r="E52" s="75"/>
      <c r="F52" s="38"/>
      <c r="G52" s="38"/>
      <c r="H52" s="38"/>
      <c r="I52" s="38"/>
      <c r="J52" s="72">
        <f>SUM(C40:C50)</f>
        <v>0</v>
      </c>
      <c r="K52" s="45"/>
      <c r="M52" s="69"/>
    </row>
    <row r="53" spans="1:13" ht="14.9" customHeight="1" thickBot="1" x14ac:dyDescent="0.4">
      <c r="A53" s="63"/>
      <c r="B53" s="63"/>
      <c r="C53" s="63"/>
      <c r="D53" s="63"/>
      <c r="E53" s="63"/>
      <c r="F53" s="63"/>
      <c r="G53" s="63"/>
      <c r="H53" s="63"/>
      <c r="I53" s="63"/>
      <c r="J53" s="84">
        <v>110</v>
      </c>
      <c r="K53" s="45"/>
      <c r="L53" s="62"/>
      <c r="M53" s="62"/>
    </row>
    <row r="55" spans="1:13" ht="15.5" x14ac:dyDescent="0.35">
      <c r="A55" s="60" t="s">
        <v>94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3" x14ac:dyDescent="0.25">
      <c r="C56" s="12" t="s">
        <v>88</v>
      </c>
    </row>
    <row r="57" spans="1:13" ht="15.5" x14ac:dyDescent="0.35">
      <c r="A57" s="78" t="s">
        <v>91</v>
      </c>
      <c r="L57" s="131" t="s">
        <v>138</v>
      </c>
    </row>
    <row r="58" spans="1:13" x14ac:dyDescent="0.25">
      <c r="A58" s="40"/>
      <c r="C58" s="42"/>
      <c r="L58" s="131" t="s">
        <v>139</v>
      </c>
    </row>
    <row r="59" spans="1:13" x14ac:dyDescent="0.25">
      <c r="A59" s="40"/>
      <c r="C59" s="42"/>
      <c r="L59" s="131" t="s">
        <v>142</v>
      </c>
    </row>
    <row r="60" spans="1:13" x14ac:dyDescent="0.25">
      <c r="A60" s="98"/>
      <c r="C60" s="158"/>
    </row>
    <row r="61" spans="1:13" x14ac:dyDescent="0.25">
      <c r="A61" s="159" t="s">
        <v>152</v>
      </c>
      <c r="C61" s="42"/>
      <c r="L61" s="131" t="s">
        <v>158</v>
      </c>
    </row>
    <row r="62" spans="1:13" x14ac:dyDescent="0.25">
      <c r="A62" s="168" t="s">
        <v>153</v>
      </c>
      <c r="C62" s="158"/>
      <c r="L62" s="131" t="s">
        <v>154</v>
      </c>
    </row>
    <row r="63" spans="1:13" x14ac:dyDescent="0.25">
      <c r="A63" s="159" t="s">
        <v>140</v>
      </c>
      <c r="C63" s="28"/>
      <c r="L63" s="131" t="s">
        <v>141</v>
      </c>
    </row>
    <row r="64" spans="1:13" x14ac:dyDescent="0.25">
      <c r="A64" s="99"/>
    </row>
    <row r="65" spans="1:13" ht="18" customHeight="1" thickBot="1" x14ac:dyDescent="0.4">
      <c r="A65" s="167" t="s">
        <v>95</v>
      </c>
      <c r="B65" s="45"/>
      <c r="C65" s="44"/>
      <c r="D65" s="71"/>
      <c r="E65" s="75"/>
      <c r="F65" s="38"/>
      <c r="G65" s="38"/>
      <c r="H65" s="38"/>
      <c r="I65" s="38"/>
      <c r="J65" s="101">
        <f>SUM(C58:C63)</f>
        <v>0</v>
      </c>
      <c r="K65" s="45"/>
      <c r="M65" s="69"/>
    </row>
    <row r="66" spans="1:13" ht="14.9" customHeight="1" thickBot="1" x14ac:dyDescent="0.4">
      <c r="A66" s="63"/>
      <c r="B66" s="63"/>
      <c r="C66" s="63"/>
      <c r="D66" s="63"/>
      <c r="E66" s="63"/>
      <c r="F66" s="63"/>
      <c r="G66" s="63"/>
      <c r="H66" s="63"/>
      <c r="I66" s="63"/>
      <c r="J66" s="84">
        <v>111</v>
      </c>
      <c r="K66" s="45"/>
      <c r="L66" s="62"/>
      <c r="M66" s="62"/>
    </row>
    <row r="67" spans="1:13" ht="14.9" customHeight="1" x14ac:dyDescent="0.35">
      <c r="A67" s="38"/>
      <c r="B67" s="38"/>
      <c r="C67" s="38"/>
      <c r="D67" s="38"/>
      <c r="E67" s="38"/>
      <c r="F67" s="38"/>
      <c r="G67" s="38"/>
      <c r="H67" s="45"/>
      <c r="I67" s="45"/>
      <c r="J67" s="71"/>
      <c r="K67" s="45"/>
      <c r="L67" s="62"/>
      <c r="M67" s="62"/>
    </row>
    <row r="68" spans="1:13" ht="14.9" customHeight="1" x14ac:dyDescent="0.35">
      <c r="A68" s="38"/>
      <c r="B68" s="38"/>
      <c r="C68" s="38"/>
      <c r="D68" s="38"/>
      <c r="E68" s="38"/>
      <c r="F68" s="38"/>
      <c r="G68" s="38"/>
      <c r="H68" s="45"/>
      <c r="I68" s="45"/>
      <c r="J68" s="71"/>
      <c r="K68" s="45"/>
      <c r="L68" s="62"/>
      <c r="M68" s="62"/>
    </row>
    <row r="69" spans="1:13" ht="16" thickBot="1" x14ac:dyDescent="0.4">
      <c r="A69" s="167" t="s">
        <v>159</v>
      </c>
      <c r="B69" s="10"/>
      <c r="C69" s="10"/>
      <c r="D69" s="10"/>
      <c r="J69" s="83">
        <f>+J65+J52+J35+J27+J6+'PAGE 3 OF 4'!J58+'PAGE 3 OF 4'!J46+'PAGE 3 OF 4'!J29+'PAGE 3 OF 4'!J15+'PAGE 2 OF 4'!J59+'PAGE 2 OF 4'!J45+'PAGE 2 OF 4'!J17</f>
        <v>61898.75</v>
      </c>
    </row>
    <row r="70" spans="1:13" ht="16.5" thickTop="1" thickBot="1" x14ac:dyDescent="0.4">
      <c r="A70" s="15"/>
      <c r="B70" s="15"/>
      <c r="C70" s="15"/>
      <c r="D70" s="15"/>
      <c r="E70" s="15"/>
      <c r="F70" s="15"/>
      <c r="G70" s="15"/>
      <c r="H70" s="15"/>
      <c r="I70" s="15"/>
      <c r="J70" s="84" t="s">
        <v>16</v>
      </c>
    </row>
  </sheetData>
  <phoneticPr fontId="0" type="noConversion"/>
  <pageMargins left="0.4" right="0.21" top="0.32" bottom="0.62" header="0.25" footer="0.5"/>
  <pageSetup scale="72" orientation="portrait" horizontalDpi="4294967294" verticalDpi="300" r:id="rId1"/>
  <headerFooter alignWithMargins="0">
    <oddFooter>&amp;C&amp;A&amp;RCA 11/18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 OF 4</vt:lpstr>
      <vt:lpstr>PAGE 2 OF 4</vt:lpstr>
      <vt:lpstr>PAGE 3 OF 4</vt:lpstr>
      <vt:lpstr>PAGE 4 OF 4</vt:lpstr>
      <vt:lpstr>'PAGE 1 OF 4'!Print_Area</vt:lpstr>
      <vt:lpstr>'PAGE 2 OF 4'!Print_Area</vt:lpstr>
      <vt:lpstr>'PAGE 3 OF 4'!Print_Area</vt:lpstr>
      <vt:lpstr>'PAGE 4 OF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</dc:title>
  <dc:creator>Darius Morris</dc:creator>
  <cp:lastModifiedBy>Melissa England</cp:lastModifiedBy>
  <cp:lastPrinted>2022-06-07T20:19:19Z</cp:lastPrinted>
  <dcterms:created xsi:type="dcterms:W3CDTF">1999-12-13T20:19:40Z</dcterms:created>
  <dcterms:modified xsi:type="dcterms:W3CDTF">2022-11-27T15:24:12Z</dcterms:modified>
</cp:coreProperties>
</file>