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 activeTab="1"/>
  </bookViews>
  <sheets>
    <sheet name="Results" sheetId="1" r:id="rId1"/>
    <sheet name="Sorted by Av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Q16" i="2" l="1"/>
  <c r="BQ4" i="2" l="1"/>
  <c r="BQ3" i="2"/>
  <c r="R3" i="3"/>
  <c r="R4" i="3"/>
  <c r="R5" i="3"/>
  <c r="R6" i="3"/>
  <c r="R7" i="3"/>
  <c r="R8" i="3"/>
  <c r="R9" i="3"/>
  <c r="R10" i="3"/>
  <c r="R11" i="3"/>
  <c r="R12" i="3"/>
  <c r="R13" i="3"/>
  <c r="R14" i="3"/>
  <c r="K3" i="3"/>
  <c r="K4" i="3"/>
  <c r="K5" i="3"/>
  <c r="K6" i="3"/>
  <c r="K7" i="3"/>
  <c r="K8" i="3"/>
  <c r="K9" i="3"/>
  <c r="K10" i="3"/>
  <c r="K11" i="3"/>
  <c r="K12" i="3"/>
  <c r="K13" i="3"/>
  <c r="K14" i="3"/>
  <c r="AH3" i="3"/>
  <c r="AN3" i="3"/>
  <c r="AT3" i="3"/>
  <c r="BC3" i="3"/>
  <c r="BF3" i="3"/>
  <c r="AH4" i="3"/>
  <c r="AN4" i="3"/>
  <c r="AT4" i="3"/>
  <c r="BC4" i="3"/>
  <c r="BF4" i="3"/>
  <c r="AH5" i="3"/>
  <c r="AN5" i="3"/>
  <c r="AT5" i="3"/>
  <c r="BC5" i="3"/>
  <c r="BF5" i="3"/>
  <c r="AH6" i="3"/>
  <c r="AN6" i="3"/>
  <c r="AT6" i="3"/>
  <c r="BC6" i="3"/>
  <c r="BF6" i="3"/>
  <c r="AH7" i="3"/>
  <c r="AN7" i="3"/>
  <c r="AT7" i="3"/>
  <c r="BC7" i="3"/>
  <c r="BF7" i="3"/>
  <c r="AH8" i="3"/>
  <c r="AN8" i="3"/>
  <c r="AT8" i="3"/>
  <c r="BC8" i="3"/>
  <c r="BF8" i="3"/>
  <c r="AH9" i="3"/>
  <c r="AN9" i="3"/>
  <c r="AT9" i="3"/>
  <c r="BC9" i="3"/>
  <c r="BF9" i="3"/>
  <c r="AH10" i="3"/>
  <c r="AN10" i="3"/>
  <c r="AT10" i="3"/>
  <c r="BC10" i="3"/>
  <c r="BF10" i="3"/>
  <c r="AH11" i="3"/>
  <c r="AN11" i="3"/>
  <c r="AT11" i="3"/>
  <c r="BC11" i="3"/>
  <c r="BF11" i="3"/>
  <c r="AH12" i="3"/>
  <c r="AN12" i="3"/>
  <c r="AT12" i="3"/>
  <c r="BC12" i="3"/>
  <c r="BF12" i="3"/>
  <c r="AH13" i="3"/>
  <c r="AN13" i="3"/>
  <c r="AT13" i="3"/>
  <c r="BC13" i="3"/>
  <c r="BF13" i="3"/>
  <c r="AH14" i="3"/>
  <c r="AN14" i="3"/>
  <c r="AT14" i="3"/>
  <c r="BC14" i="3"/>
  <c r="BF14" i="3"/>
  <c r="BO14" i="2"/>
  <c r="BJ14" i="2"/>
  <c r="BA14" i="2"/>
  <c r="AU14" i="2"/>
  <c r="AO14" i="2"/>
  <c r="AD14" i="2"/>
  <c r="S14" i="2"/>
  <c r="L14" i="2"/>
  <c r="G14" i="2"/>
  <c r="BO11" i="2"/>
  <c r="BJ11" i="2"/>
  <c r="BA11" i="2"/>
  <c r="AU11" i="2"/>
  <c r="AO11" i="2"/>
  <c r="AD11" i="2"/>
  <c r="S11" i="2"/>
  <c r="L11" i="2"/>
  <c r="G11" i="2"/>
  <c r="BO12" i="2"/>
  <c r="BJ12" i="2"/>
  <c r="BA12" i="2"/>
  <c r="AU12" i="2"/>
  <c r="AO12" i="2"/>
  <c r="AD12" i="2"/>
  <c r="S12" i="2"/>
  <c r="L12" i="2"/>
  <c r="G12" i="2"/>
  <c r="BO8" i="2"/>
  <c r="BJ8" i="2"/>
  <c r="BA8" i="2"/>
  <c r="AU8" i="2"/>
  <c r="AO8" i="2"/>
  <c r="AD8" i="2"/>
  <c r="S8" i="2"/>
  <c r="L8" i="2"/>
  <c r="BQ8" i="2" s="1"/>
  <c r="G8" i="2"/>
  <c r="BO10" i="2"/>
  <c r="BJ10" i="2"/>
  <c r="BA10" i="2"/>
  <c r="AU10" i="2"/>
  <c r="AO10" i="2"/>
  <c r="AD10" i="2"/>
  <c r="S10" i="2"/>
  <c r="L10" i="2"/>
  <c r="G10" i="2"/>
  <c r="BO9" i="2"/>
  <c r="BJ9" i="2"/>
  <c r="BA9" i="2"/>
  <c r="AU9" i="2"/>
  <c r="AO9" i="2"/>
  <c r="AD9" i="2"/>
  <c r="S9" i="2"/>
  <c r="L9" i="2"/>
  <c r="G9" i="2"/>
  <c r="BO13" i="2"/>
  <c r="BJ13" i="2"/>
  <c r="BA13" i="2"/>
  <c r="AU13" i="2"/>
  <c r="AO13" i="2"/>
  <c r="AD13" i="2"/>
  <c r="S13" i="2"/>
  <c r="L13" i="2"/>
  <c r="G13" i="2"/>
  <c r="BO6" i="2"/>
  <c r="BJ6" i="2"/>
  <c r="BA6" i="2"/>
  <c r="AU6" i="2"/>
  <c r="AO6" i="2"/>
  <c r="AD6" i="2"/>
  <c r="S6" i="2"/>
  <c r="L6" i="2"/>
  <c r="BQ6" i="2" s="1"/>
  <c r="G6" i="2"/>
  <c r="BO7" i="2"/>
  <c r="BJ7" i="2"/>
  <c r="BA7" i="2"/>
  <c r="AU7" i="2"/>
  <c r="AO7" i="2"/>
  <c r="AD7" i="2"/>
  <c r="S7" i="2"/>
  <c r="L7" i="2"/>
  <c r="G7" i="2"/>
  <c r="BO3" i="2"/>
  <c r="BJ3" i="2"/>
  <c r="BA3" i="2"/>
  <c r="AU3" i="2"/>
  <c r="AO3" i="2"/>
  <c r="AD3" i="2"/>
  <c r="S3" i="2"/>
  <c r="L3" i="2"/>
  <c r="G3" i="2"/>
  <c r="BO4" i="2"/>
  <c r="BJ4" i="2"/>
  <c r="BA4" i="2"/>
  <c r="AU4" i="2"/>
  <c r="AO4" i="2"/>
  <c r="AD4" i="2"/>
  <c r="S4" i="2"/>
  <c r="L4" i="2"/>
  <c r="G4" i="2"/>
  <c r="BO5" i="2"/>
  <c r="BJ5" i="2"/>
  <c r="BA5" i="2"/>
  <c r="AU5" i="2"/>
  <c r="AO5" i="2"/>
  <c r="AD5" i="2"/>
  <c r="S5" i="2"/>
  <c r="L5" i="2"/>
  <c r="BQ5" i="2" s="1"/>
  <c r="G5" i="2"/>
  <c r="BQ4" i="1"/>
  <c r="BQ5" i="1"/>
  <c r="BQ6" i="1"/>
  <c r="BQ7" i="1"/>
  <c r="BQ8" i="1"/>
  <c r="BQ9" i="1"/>
  <c r="BQ10" i="1"/>
  <c r="BQ11" i="1"/>
  <c r="BQ12" i="1"/>
  <c r="BQ13" i="1"/>
  <c r="BQ14" i="1"/>
  <c r="BQ3" i="1"/>
  <c r="AD4" i="1"/>
  <c r="AD5" i="1"/>
  <c r="AD6" i="1"/>
  <c r="AD7" i="1"/>
  <c r="AD8" i="1"/>
  <c r="AD9" i="1"/>
  <c r="AD10" i="1"/>
  <c r="AD11" i="1"/>
  <c r="AD12" i="1"/>
  <c r="AD13" i="1"/>
  <c r="AD14" i="1"/>
  <c r="AO4" i="1"/>
  <c r="AO5" i="1"/>
  <c r="AO6" i="1"/>
  <c r="AO7" i="1"/>
  <c r="AO8" i="1"/>
  <c r="AO9" i="1"/>
  <c r="AO10" i="1"/>
  <c r="AO11" i="1"/>
  <c r="AO12" i="1"/>
  <c r="AO13" i="1"/>
  <c r="AO14" i="1"/>
  <c r="AD3" i="1"/>
  <c r="G13" i="1"/>
  <c r="G12" i="1"/>
  <c r="G11" i="1"/>
  <c r="G9" i="1"/>
  <c r="G10" i="1"/>
  <c r="G8" i="1"/>
  <c r="G7" i="1"/>
  <c r="G6" i="1"/>
  <c r="G5" i="1"/>
  <c r="G4" i="1"/>
  <c r="G3" i="1"/>
  <c r="BO3" i="3" l="1"/>
  <c r="BO10" i="3"/>
  <c r="BO14" i="3"/>
  <c r="BO12" i="3"/>
  <c r="BO6" i="3"/>
  <c r="BO11" i="3"/>
  <c r="BO7" i="3"/>
  <c r="BO5" i="3"/>
  <c r="BO13" i="3"/>
  <c r="BO9" i="3"/>
  <c r="BO8" i="3"/>
  <c r="BO4" i="3"/>
  <c r="BQ7" i="2"/>
  <c r="BQ10" i="2"/>
  <c r="BQ14" i="2"/>
  <c r="BQ13" i="2"/>
  <c r="BQ12" i="2"/>
  <c r="BQ9" i="2"/>
  <c r="BQ11" i="2"/>
  <c r="BO4" i="1" l="1"/>
  <c r="BO5" i="1"/>
  <c r="BO6" i="1"/>
  <c r="BO7" i="1"/>
  <c r="BO8" i="1"/>
  <c r="BO9" i="1"/>
  <c r="BO10" i="1"/>
  <c r="BO11" i="1"/>
  <c r="BO12" i="1"/>
  <c r="BO13" i="1"/>
  <c r="BO14" i="1"/>
  <c r="BO3" i="1"/>
  <c r="BJ4" i="1"/>
  <c r="BJ5" i="1"/>
  <c r="BJ6" i="1"/>
  <c r="BJ7" i="1"/>
  <c r="BJ8" i="1"/>
  <c r="BJ9" i="1"/>
  <c r="BJ10" i="1"/>
  <c r="BJ11" i="1"/>
  <c r="BJ12" i="1"/>
  <c r="BJ13" i="1"/>
  <c r="BJ14" i="1"/>
  <c r="BJ3" i="1"/>
  <c r="BA14" i="1"/>
  <c r="BA4" i="1"/>
  <c r="BA5" i="1"/>
  <c r="BA6" i="1"/>
  <c r="BA7" i="1"/>
  <c r="BA8" i="1"/>
  <c r="BA9" i="1"/>
  <c r="BA10" i="1"/>
  <c r="BA11" i="1"/>
  <c r="BA12" i="1"/>
  <c r="BA13" i="1"/>
  <c r="BA3" i="1"/>
  <c r="AU4" i="1"/>
  <c r="AU5" i="1"/>
  <c r="AU6" i="1"/>
  <c r="AU7" i="1"/>
  <c r="AU8" i="1"/>
  <c r="AU9" i="1"/>
  <c r="AU10" i="1"/>
  <c r="AU11" i="1"/>
  <c r="AU12" i="1"/>
  <c r="AU13" i="1"/>
  <c r="AU14" i="1"/>
  <c r="AU3" i="1"/>
  <c r="AO3" i="1"/>
  <c r="G14" i="1"/>
  <c r="S14" i="1"/>
  <c r="S13" i="1"/>
  <c r="S12" i="1"/>
  <c r="S8" i="1"/>
  <c r="S9" i="1"/>
  <c r="S10" i="1"/>
  <c r="S7" i="1"/>
  <c r="S4" i="1"/>
  <c r="S5" i="1"/>
  <c r="S6" i="1"/>
  <c r="S11" i="1"/>
  <c r="S3" i="1"/>
  <c r="L4" i="1"/>
  <c r="L5" i="1"/>
  <c r="L6" i="1"/>
  <c r="L7" i="1"/>
  <c r="L8" i="1"/>
  <c r="L9" i="1"/>
  <c r="L10" i="1"/>
  <c r="L11" i="1"/>
  <c r="L12" i="1"/>
  <c r="L13" i="1"/>
  <c r="L14" i="1"/>
  <c r="L3" i="1"/>
</calcChain>
</file>

<file path=xl/sharedStrings.xml><?xml version="1.0" encoding="utf-8"?>
<sst xmlns="http://schemas.openxmlformats.org/spreadsheetml/2006/main" count="297" uniqueCount="58">
  <si>
    <t>A</t>
  </si>
  <si>
    <t>Comply with all requirements of the existing enabling legislation</t>
  </si>
  <si>
    <t>B</t>
  </si>
  <si>
    <t>Support and promote the on-going capital expenditure program and expansion of existing investments in major  facilities to keep them current,  relevant and competitive in market</t>
  </si>
  <si>
    <t>C</t>
  </si>
  <si>
    <t>Prioritize use of funds for projects that drive measurable, regular overnight visitation or positive return on investment (ROI)</t>
  </si>
  <si>
    <t>D</t>
  </si>
  <si>
    <t>E</t>
  </si>
  <si>
    <t>Ensure project investments are secured by solid long-term plans, both operational and financial, that demonstrate viability and sustainability</t>
  </si>
  <si>
    <t>F</t>
  </si>
  <si>
    <t xml:space="preserve">Provide a regular funding source for eligible projects that require a smaller scale investment </t>
  </si>
  <si>
    <t>G</t>
  </si>
  <si>
    <t>Create sports, arts and cultural opportunities, through leveraging community investments and partnerships, that benefit residents and enhance tourism offerings</t>
  </si>
  <si>
    <t>H</t>
  </si>
  <si>
    <t xml:space="preserve">Support a project investment mix that considers location and types of uses (sports, cultural, arts, convention, etc.) </t>
  </si>
  <si>
    <t>I</t>
  </si>
  <si>
    <t>Support investments that complement economic development efforts and enhance quality of life experiences for visitors, newcomers and long-time residents</t>
  </si>
  <si>
    <t>J</t>
  </si>
  <si>
    <t>Ensure that investments  support the long-term vision of Wake County and its cities and towns  as a tourism destination</t>
  </si>
  <si>
    <t>Engage stakeholders representing varying entities, jurisdictions and uses.</t>
  </si>
  <si>
    <t xml:space="preserve">K </t>
  </si>
  <si>
    <t>L</t>
  </si>
  <si>
    <t>Support investments that consider emerging arts, sports and cultural experiences and unmet needs</t>
  </si>
  <si>
    <t>Category</t>
  </si>
  <si>
    <t>CA</t>
  </si>
  <si>
    <t>WCHA</t>
  </si>
  <si>
    <t>RCC</t>
  </si>
  <si>
    <t>GRCVB</t>
  </si>
  <si>
    <t>Muni</t>
  </si>
  <si>
    <t>Sports</t>
  </si>
  <si>
    <t>Culture</t>
  </si>
  <si>
    <t>Rolesville</t>
  </si>
  <si>
    <t>Garner</t>
  </si>
  <si>
    <t>ToC</t>
  </si>
  <si>
    <t>WF</t>
  </si>
  <si>
    <t>Morrisville</t>
  </si>
  <si>
    <t>WC</t>
  </si>
  <si>
    <t>Arts</t>
  </si>
  <si>
    <t>CoR</t>
  </si>
  <si>
    <t>HS</t>
  </si>
  <si>
    <t>FV</t>
  </si>
  <si>
    <t>5 categories</t>
  </si>
  <si>
    <t>Utilize high standards of fiscal accountability in planning and managing the use of tax revenues:   
 - Fulfill existing obligations before entering into significant new financial commitments 
- Maintain long-term, conservative financial forecasting</t>
  </si>
  <si>
    <t>AVG</t>
  </si>
  <si>
    <t>Total Avg</t>
  </si>
  <si>
    <t>Total</t>
  </si>
  <si>
    <t>Number of Respondents</t>
  </si>
  <si>
    <t>Hospitality</t>
  </si>
  <si>
    <t>Arts/Culture</t>
  </si>
  <si>
    <t>Respondents</t>
  </si>
  <si>
    <t>Arts &amp; Culture</t>
  </si>
  <si>
    <t>Centennial Authority</t>
  </si>
  <si>
    <t>City of Raleigh</t>
  </si>
  <si>
    <t>Municipalities</t>
  </si>
  <si>
    <t>Raleigh Conv Ctr</t>
  </si>
  <si>
    <t>Town of Cary</t>
  </si>
  <si>
    <t>Wake County</t>
  </si>
  <si>
    <t xml:space="preserve">*highlighted cells represent avg scores of 6 or better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</si>
</sst>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1" fontId="0" fillId="0" borderId="1" xfId="0" applyNumberFormat="1" applyFill="1" applyBorder="1"/>
    <xf numFmtId="164" fontId="0" fillId="0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1" fontId="0" fillId="5" borderId="1" xfId="0" applyNumberFormat="1" applyFill="1" applyBorder="1"/>
    <xf numFmtId="0" fontId="3" fillId="0" borderId="0" xfId="0" applyFont="1" applyBorder="1"/>
    <xf numFmtId="0" fontId="3" fillId="2" borderId="3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0" borderId="0" xfId="0" applyFont="1"/>
    <xf numFmtId="0" fontId="3" fillId="4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1" fontId="3" fillId="3" borderId="1" xfId="0" applyNumberFormat="1" applyFont="1" applyFill="1" applyBorder="1"/>
    <xf numFmtId="164" fontId="3" fillId="3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2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quotePrefix="1" applyFont="1" applyBorder="1"/>
    <xf numFmtId="0" fontId="3" fillId="0" borderId="0" xfId="0" applyFont="1" applyFill="1"/>
    <xf numFmtId="0" fontId="5" fillId="0" borderId="2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/>
    <xf numFmtId="1" fontId="3" fillId="0" borderId="1" xfId="0" applyNumberFormat="1" applyFont="1" applyFill="1" applyBorder="1"/>
    <xf numFmtId="164" fontId="3" fillId="5" borderId="1" xfId="0" applyNumberFormat="1" applyFont="1" applyFill="1" applyBorder="1"/>
    <xf numFmtId="1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Q17"/>
  <sheetViews>
    <sheetView topLeftCell="A4" zoomScaleNormal="100" workbookViewId="0">
      <pane xSplit="2" topLeftCell="C1" activePane="topRight" state="frozen"/>
      <selection pane="topRight" activeCell="G3" sqref="G3:G14"/>
    </sheetView>
  </sheetViews>
  <sheetFormatPr defaultRowHeight="15.75" x14ac:dyDescent="0.25"/>
  <cols>
    <col min="1" max="1" width="9.140625" style="24"/>
    <col min="2" max="2" width="51.28515625" style="24" customWidth="1"/>
    <col min="3" max="3" width="2.28515625" style="18" customWidth="1"/>
    <col min="4" max="6" width="3.7109375" style="24" customWidth="1"/>
    <col min="7" max="7" width="4.42578125" style="24" customWidth="1"/>
    <col min="8" max="8" width="2.28515625" style="18" customWidth="1"/>
    <col min="9" max="11" width="3.7109375" style="24" customWidth="1"/>
    <col min="12" max="12" width="5" style="24" customWidth="1"/>
    <col min="13" max="13" width="2.28515625" style="24" customWidth="1"/>
    <col min="14" max="18" width="3.7109375" style="24" customWidth="1"/>
    <col min="19" max="19" width="4.28515625" style="24" customWidth="1"/>
    <col min="20" max="20" width="2.28515625" style="24" customWidth="1"/>
    <col min="21" max="29" width="3.7109375" style="24" customWidth="1"/>
    <col min="30" max="30" width="4.85546875" style="24" customWidth="1"/>
    <col min="31" max="31" width="2.28515625" style="24" customWidth="1"/>
    <col min="32" max="40" width="3.7109375" style="24" customWidth="1"/>
    <col min="41" max="41" width="4.7109375" style="24" customWidth="1"/>
    <col min="42" max="42" width="2.28515625" style="24" customWidth="1"/>
    <col min="43" max="46" width="3.7109375" style="24" customWidth="1"/>
    <col min="47" max="47" width="4.85546875" style="24" bestFit="1" customWidth="1"/>
    <col min="48" max="48" width="2.28515625" style="24" customWidth="1"/>
    <col min="49" max="52" width="3.7109375" style="24" customWidth="1"/>
    <col min="53" max="53" width="3.85546875" style="24" customWidth="1"/>
    <col min="54" max="54" width="2.28515625" style="24" customWidth="1"/>
    <col min="55" max="61" width="3.7109375" style="24" customWidth="1"/>
    <col min="62" max="62" width="4.7109375" style="24" customWidth="1"/>
    <col min="63" max="63" width="2.28515625" style="24" customWidth="1"/>
    <col min="64" max="66" width="3.7109375" style="24" customWidth="1"/>
    <col min="67" max="67" width="4.85546875" style="24" customWidth="1"/>
    <col min="68" max="68" width="2.28515625" style="24" customWidth="1"/>
    <col min="69" max="69" width="9.140625" style="24" bestFit="1" customWidth="1"/>
    <col min="70" max="16384" width="9.140625" style="24"/>
  </cols>
  <sheetData>
    <row r="2" spans="1:69" x14ac:dyDescent="0.25">
      <c r="A2" s="18"/>
      <c r="B2" s="18"/>
      <c r="C2" s="21"/>
      <c r="D2" s="22">
        <v>11</v>
      </c>
      <c r="E2" s="22">
        <v>17</v>
      </c>
      <c r="F2" s="22">
        <v>20</v>
      </c>
      <c r="G2" s="20" t="s">
        <v>43</v>
      </c>
      <c r="H2" s="21"/>
      <c r="I2" s="23">
        <v>2</v>
      </c>
      <c r="J2" s="22">
        <v>6</v>
      </c>
      <c r="K2" s="22">
        <v>10</v>
      </c>
      <c r="L2" s="20" t="s">
        <v>43</v>
      </c>
      <c r="M2" s="21"/>
      <c r="N2" s="22">
        <v>21</v>
      </c>
      <c r="O2" s="22">
        <v>29</v>
      </c>
      <c r="P2" s="22">
        <v>37</v>
      </c>
      <c r="Q2" s="22">
        <v>44</v>
      </c>
      <c r="R2" s="22">
        <v>45</v>
      </c>
      <c r="S2" s="20" t="s">
        <v>43</v>
      </c>
      <c r="T2" s="21"/>
      <c r="U2" s="22">
        <v>1</v>
      </c>
      <c r="V2" s="22">
        <v>5</v>
      </c>
      <c r="W2" s="22">
        <v>26</v>
      </c>
      <c r="X2" s="22">
        <v>32</v>
      </c>
      <c r="Y2" s="22">
        <v>36</v>
      </c>
      <c r="Z2" s="19">
        <v>38</v>
      </c>
      <c r="AA2" s="22">
        <v>40</v>
      </c>
      <c r="AB2" s="22">
        <v>41</v>
      </c>
      <c r="AC2" s="22">
        <v>43</v>
      </c>
      <c r="AD2" s="20" t="s">
        <v>43</v>
      </c>
      <c r="AE2" s="21"/>
      <c r="AF2" s="22">
        <v>7</v>
      </c>
      <c r="AG2" s="22">
        <v>9</v>
      </c>
      <c r="AH2" s="22">
        <v>12</v>
      </c>
      <c r="AI2" s="22">
        <v>13</v>
      </c>
      <c r="AJ2" s="22">
        <v>16</v>
      </c>
      <c r="AK2" s="22">
        <v>19</v>
      </c>
      <c r="AL2" s="22">
        <v>23</v>
      </c>
      <c r="AM2" s="22">
        <v>25</v>
      </c>
      <c r="AN2" s="22">
        <v>28</v>
      </c>
      <c r="AO2" s="20" t="s">
        <v>43</v>
      </c>
      <c r="AP2" s="21"/>
      <c r="AQ2" s="22">
        <v>3</v>
      </c>
      <c r="AR2" s="22">
        <v>4</v>
      </c>
      <c r="AS2" s="22">
        <v>24</v>
      </c>
      <c r="AT2" s="22">
        <v>27</v>
      </c>
      <c r="AU2" s="20" t="s">
        <v>43</v>
      </c>
      <c r="AV2" s="21"/>
      <c r="AW2" s="22">
        <v>8</v>
      </c>
      <c r="AX2" s="22">
        <v>15</v>
      </c>
      <c r="AY2" s="22">
        <v>22</v>
      </c>
      <c r="AZ2" s="22">
        <v>42</v>
      </c>
      <c r="BA2" s="20" t="s">
        <v>43</v>
      </c>
      <c r="BB2" s="21"/>
      <c r="BC2" s="22">
        <v>14</v>
      </c>
      <c r="BD2" s="22">
        <v>30</v>
      </c>
      <c r="BE2" s="22">
        <v>31</v>
      </c>
      <c r="BF2" s="22">
        <v>33</v>
      </c>
      <c r="BG2" s="22">
        <v>34</v>
      </c>
      <c r="BH2" s="22">
        <v>35</v>
      </c>
      <c r="BI2" s="22">
        <v>39</v>
      </c>
      <c r="BJ2" s="20" t="s">
        <v>43</v>
      </c>
      <c r="BK2" s="21"/>
      <c r="BL2" s="22">
        <v>18</v>
      </c>
      <c r="BM2" s="22">
        <v>46</v>
      </c>
      <c r="BN2" s="22">
        <v>47</v>
      </c>
      <c r="BO2" s="20" t="s">
        <v>43</v>
      </c>
      <c r="BP2" s="21"/>
      <c r="BQ2" s="25" t="s">
        <v>44</v>
      </c>
    </row>
    <row r="3" spans="1:69" ht="31.5" x14ac:dyDescent="0.25">
      <c r="A3" s="26" t="s">
        <v>0</v>
      </c>
      <c r="B3" s="27" t="s">
        <v>1</v>
      </c>
      <c r="C3" s="21"/>
      <c r="D3" s="30">
        <v>1</v>
      </c>
      <c r="E3" s="30">
        <v>11</v>
      </c>
      <c r="F3" s="29">
        <v>4</v>
      </c>
      <c r="G3" s="32">
        <f>SUM(D3:F3)/3</f>
        <v>5.333333333333333</v>
      </c>
      <c r="H3" s="21"/>
      <c r="I3" s="29">
        <v>1</v>
      </c>
      <c r="J3" s="30">
        <v>3</v>
      </c>
      <c r="K3" s="30">
        <v>1</v>
      </c>
      <c r="L3" s="32">
        <f>SUM(I3:K3)/3</f>
        <v>1.6666666666666667</v>
      </c>
      <c r="M3" s="21"/>
      <c r="N3" s="30">
        <v>1</v>
      </c>
      <c r="O3" s="30">
        <v>4</v>
      </c>
      <c r="P3" s="30">
        <v>11</v>
      </c>
      <c r="Q3" s="30">
        <v>3</v>
      </c>
      <c r="R3" s="30">
        <v>1</v>
      </c>
      <c r="S3" s="31">
        <f>SUM(N3:R3)/5</f>
        <v>4</v>
      </c>
      <c r="T3" s="21"/>
      <c r="U3" s="30">
        <v>4</v>
      </c>
      <c r="V3" s="30">
        <v>5</v>
      </c>
      <c r="W3" s="30">
        <v>1</v>
      </c>
      <c r="X3" s="30">
        <v>6</v>
      </c>
      <c r="Y3" s="30">
        <v>10</v>
      </c>
      <c r="Z3" s="28">
        <v>12</v>
      </c>
      <c r="AA3" s="30">
        <v>5</v>
      </c>
      <c r="AB3" s="30">
        <v>1</v>
      </c>
      <c r="AC3" s="30">
        <v>3</v>
      </c>
      <c r="AD3" s="32">
        <f>SUM(U3:AC3)/9</f>
        <v>5.2222222222222223</v>
      </c>
      <c r="AE3" s="21"/>
      <c r="AF3" s="30">
        <v>10</v>
      </c>
      <c r="AG3" s="30">
        <v>1</v>
      </c>
      <c r="AH3" s="30">
        <v>4</v>
      </c>
      <c r="AI3" s="30">
        <v>12</v>
      </c>
      <c r="AJ3" s="30">
        <v>12</v>
      </c>
      <c r="AK3" s="30">
        <v>5</v>
      </c>
      <c r="AL3" s="30">
        <v>8</v>
      </c>
      <c r="AM3" s="30">
        <v>7</v>
      </c>
      <c r="AN3" s="30">
        <v>8</v>
      </c>
      <c r="AO3" s="32">
        <f>SUM(AF3:AN3)/9</f>
        <v>7.4444444444444446</v>
      </c>
      <c r="AP3" s="21"/>
      <c r="AQ3" s="30">
        <v>6</v>
      </c>
      <c r="AR3" s="30">
        <v>4</v>
      </c>
      <c r="AS3" s="30">
        <v>1</v>
      </c>
      <c r="AT3" s="30">
        <v>1</v>
      </c>
      <c r="AU3" s="32">
        <f>SUM(AQ3:AT3)/4</f>
        <v>3</v>
      </c>
      <c r="AV3" s="21"/>
      <c r="AW3" s="30">
        <v>1</v>
      </c>
      <c r="AX3" s="30">
        <v>6</v>
      </c>
      <c r="AY3" s="30">
        <v>3</v>
      </c>
      <c r="AZ3" s="30">
        <v>2</v>
      </c>
      <c r="BA3" s="31">
        <f>SUM(AW3:AZ3)/4</f>
        <v>3</v>
      </c>
      <c r="BB3" s="21"/>
      <c r="BC3" s="30">
        <v>12</v>
      </c>
      <c r="BD3" s="30">
        <v>7</v>
      </c>
      <c r="BE3" s="30">
        <v>6</v>
      </c>
      <c r="BF3" s="30">
        <v>12</v>
      </c>
      <c r="BG3" s="30">
        <v>12</v>
      </c>
      <c r="BH3" s="30">
        <v>12</v>
      </c>
      <c r="BI3" s="30">
        <v>6</v>
      </c>
      <c r="BJ3" s="32">
        <f>SUM(BC3:BI3)/7</f>
        <v>9.5714285714285712</v>
      </c>
      <c r="BK3" s="21"/>
      <c r="BL3" s="30">
        <v>2</v>
      </c>
      <c r="BM3" s="30">
        <v>1</v>
      </c>
      <c r="BN3" s="30">
        <v>1</v>
      </c>
      <c r="BO3" s="32">
        <f>SUM(BL3:BN3)/3</f>
        <v>1.3333333333333333</v>
      </c>
      <c r="BP3" s="21"/>
      <c r="BQ3" s="33">
        <f>SUM(L3+S3+G3+AO3+AU3+BA3+BJ3+BO3+AD3)/9</f>
        <v>4.5079365079365079</v>
      </c>
    </row>
    <row r="4" spans="1:69" ht="63" x14ac:dyDescent="0.25">
      <c r="A4" s="26" t="s">
        <v>2</v>
      </c>
      <c r="B4" s="27" t="s">
        <v>3</v>
      </c>
      <c r="C4" s="21"/>
      <c r="D4" s="30"/>
      <c r="E4" s="30">
        <v>4</v>
      </c>
      <c r="F4" s="29">
        <v>10</v>
      </c>
      <c r="G4" s="31">
        <f>SUM(D4:F4)/2</f>
        <v>7</v>
      </c>
      <c r="H4" s="21"/>
      <c r="I4" s="29">
        <v>3</v>
      </c>
      <c r="J4" s="30">
        <v>1</v>
      </c>
      <c r="K4" s="30">
        <v>3</v>
      </c>
      <c r="L4" s="32">
        <f t="shared" ref="L4:L14" si="0">SUM(I4:K4)/3</f>
        <v>2.3333333333333335</v>
      </c>
      <c r="M4" s="21"/>
      <c r="N4" s="30">
        <v>2</v>
      </c>
      <c r="O4" s="30">
        <v>5</v>
      </c>
      <c r="P4" s="30">
        <v>1</v>
      </c>
      <c r="Q4" s="30">
        <v>1</v>
      </c>
      <c r="R4" s="30">
        <v>5</v>
      </c>
      <c r="S4" s="20">
        <f t="shared" ref="S4:S11" si="1">SUM(N4:R4)/5</f>
        <v>2.8</v>
      </c>
      <c r="T4" s="21"/>
      <c r="U4" s="30">
        <v>2</v>
      </c>
      <c r="V4" s="30">
        <v>3</v>
      </c>
      <c r="W4" s="30">
        <v>5</v>
      </c>
      <c r="X4" s="30">
        <v>3</v>
      </c>
      <c r="Y4" s="30">
        <v>9</v>
      </c>
      <c r="Z4" s="28">
        <v>3</v>
      </c>
      <c r="AA4" s="30">
        <v>3</v>
      </c>
      <c r="AB4" s="30">
        <v>3</v>
      </c>
      <c r="AC4" s="30">
        <v>2</v>
      </c>
      <c r="AD4" s="32">
        <f t="shared" ref="AD4:AD14" si="2">SUM(U4:AC4)/9</f>
        <v>3.6666666666666665</v>
      </c>
      <c r="AE4" s="21"/>
      <c r="AF4" s="30">
        <v>4</v>
      </c>
      <c r="AG4" s="30">
        <v>2</v>
      </c>
      <c r="AH4" s="30">
        <v>2</v>
      </c>
      <c r="AI4" s="30">
        <v>11</v>
      </c>
      <c r="AJ4" s="30">
        <v>10</v>
      </c>
      <c r="AK4" s="30">
        <v>6</v>
      </c>
      <c r="AL4" s="30">
        <v>4</v>
      </c>
      <c r="AM4" s="30">
        <v>9</v>
      </c>
      <c r="AN4" s="30">
        <v>7</v>
      </c>
      <c r="AO4" s="32">
        <f t="shared" ref="AO4:AO14" si="3">SUM(AF4:AN4)/9</f>
        <v>6.1111111111111107</v>
      </c>
      <c r="AP4" s="21"/>
      <c r="AQ4" s="30">
        <v>2</v>
      </c>
      <c r="AR4" s="30">
        <v>8</v>
      </c>
      <c r="AS4" s="30">
        <v>4</v>
      </c>
      <c r="AT4" s="30">
        <v>5</v>
      </c>
      <c r="AU4" s="32">
        <f t="shared" ref="AU4:AU14" si="4">SUM(AQ4:AT4)/4</f>
        <v>4.75</v>
      </c>
      <c r="AV4" s="21"/>
      <c r="AW4" s="30">
        <v>3</v>
      </c>
      <c r="AX4" s="30">
        <v>1</v>
      </c>
      <c r="AY4" s="30">
        <v>1</v>
      </c>
      <c r="AZ4" s="30">
        <v>12</v>
      </c>
      <c r="BA4" s="32">
        <f t="shared" ref="BA4:BA13" si="5">SUM(AW4:AZ4)/4</f>
        <v>4.25</v>
      </c>
      <c r="BB4" s="21"/>
      <c r="BC4" s="30">
        <v>4</v>
      </c>
      <c r="BD4" s="30">
        <v>9</v>
      </c>
      <c r="BE4" s="30">
        <v>1</v>
      </c>
      <c r="BF4" s="30">
        <v>2</v>
      </c>
      <c r="BG4" s="30">
        <v>2</v>
      </c>
      <c r="BH4" s="30">
        <v>9</v>
      </c>
      <c r="BI4" s="30">
        <v>2</v>
      </c>
      <c r="BJ4" s="32">
        <f t="shared" ref="BJ4:BJ14" si="6">SUM(BC4:BI4)/7</f>
        <v>4.1428571428571432</v>
      </c>
      <c r="BK4" s="21"/>
      <c r="BL4" s="30">
        <v>8</v>
      </c>
      <c r="BM4" s="30">
        <v>3</v>
      </c>
      <c r="BN4" s="30">
        <v>2</v>
      </c>
      <c r="BO4" s="32">
        <f t="shared" ref="BO4:BO14" si="7">SUM(BL4:BN4)/3</f>
        <v>4.333333333333333</v>
      </c>
      <c r="BP4" s="21"/>
      <c r="BQ4" s="33">
        <f t="shared" ref="BQ4:BQ14" si="8">SUM(L4+S4+G4+AO4+AU4+BA4+BJ4+BO4+AD4)/9</f>
        <v>4.3763668430335096</v>
      </c>
    </row>
    <row r="5" spans="1:69" ht="47.25" x14ac:dyDescent="0.25">
      <c r="A5" s="26" t="s">
        <v>4</v>
      </c>
      <c r="B5" s="27" t="s">
        <v>5</v>
      </c>
      <c r="C5" s="21"/>
      <c r="D5" s="30">
        <v>4</v>
      </c>
      <c r="E5" s="30">
        <v>6</v>
      </c>
      <c r="F5" s="29">
        <v>9</v>
      </c>
      <c r="G5" s="32">
        <f>SUM(D5:F5)/3</f>
        <v>6.333333333333333</v>
      </c>
      <c r="H5" s="21"/>
      <c r="I5" s="29">
        <v>4</v>
      </c>
      <c r="J5" s="30">
        <v>4</v>
      </c>
      <c r="K5" s="30">
        <v>5</v>
      </c>
      <c r="L5" s="32">
        <f t="shared" si="0"/>
        <v>4.333333333333333</v>
      </c>
      <c r="M5" s="21"/>
      <c r="N5" s="30">
        <v>3</v>
      </c>
      <c r="O5" s="30">
        <v>8</v>
      </c>
      <c r="P5" s="30">
        <v>9</v>
      </c>
      <c r="Q5" s="30">
        <v>2</v>
      </c>
      <c r="R5" s="30">
        <v>7</v>
      </c>
      <c r="S5" s="20">
        <f t="shared" si="1"/>
        <v>5.8</v>
      </c>
      <c r="T5" s="21"/>
      <c r="U5" s="30">
        <v>1</v>
      </c>
      <c r="V5" s="30">
        <v>1</v>
      </c>
      <c r="W5" s="30">
        <v>6</v>
      </c>
      <c r="X5" s="30">
        <v>1</v>
      </c>
      <c r="Y5" s="30">
        <v>1</v>
      </c>
      <c r="Z5" s="28">
        <v>1</v>
      </c>
      <c r="AA5" s="30">
        <v>1</v>
      </c>
      <c r="AB5" s="30">
        <v>5</v>
      </c>
      <c r="AC5" s="30">
        <v>1</v>
      </c>
      <c r="AD5" s="32">
        <f t="shared" si="2"/>
        <v>2</v>
      </c>
      <c r="AE5" s="21"/>
      <c r="AF5" s="30">
        <v>8</v>
      </c>
      <c r="AG5" s="30">
        <v>4</v>
      </c>
      <c r="AH5" s="30">
        <v>7</v>
      </c>
      <c r="AI5" s="30">
        <v>6</v>
      </c>
      <c r="AJ5" s="30">
        <v>9</v>
      </c>
      <c r="AK5" s="30">
        <v>7</v>
      </c>
      <c r="AL5" s="30">
        <v>1</v>
      </c>
      <c r="AM5" s="30">
        <v>8</v>
      </c>
      <c r="AN5" s="30">
        <v>3</v>
      </c>
      <c r="AO5" s="32">
        <f t="shared" si="3"/>
        <v>5.8888888888888893</v>
      </c>
      <c r="AP5" s="21"/>
      <c r="AQ5" s="30">
        <v>1</v>
      </c>
      <c r="AR5" s="30">
        <v>1</v>
      </c>
      <c r="AS5" s="30">
        <v>2</v>
      </c>
      <c r="AT5" s="30">
        <v>2</v>
      </c>
      <c r="AU5" s="32">
        <f t="shared" si="4"/>
        <v>1.5</v>
      </c>
      <c r="AV5" s="21"/>
      <c r="AW5" s="30">
        <v>8</v>
      </c>
      <c r="AX5" s="30">
        <v>10</v>
      </c>
      <c r="AY5" s="30">
        <v>8</v>
      </c>
      <c r="AZ5" s="30">
        <v>1</v>
      </c>
      <c r="BA5" s="32">
        <f t="shared" si="5"/>
        <v>6.75</v>
      </c>
      <c r="BB5" s="21"/>
      <c r="BC5" s="30">
        <v>1</v>
      </c>
      <c r="BD5" s="30">
        <v>1</v>
      </c>
      <c r="BE5" s="30">
        <v>2</v>
      </c>
      <c r="BF5" s="30">
        <v>1</v>
      </c>
      <c r="BG5" s="30">
        <v>1</v>
      </c>
      <c r="BH5" s="30">
        <v>1</v>
      </c>
      <c r="BI5" s="30">
        <v>1</v>
      </c>
      <c r="BJ5" s="32">
        <f t="shared" si="6"/>
        <v>1.1428571428571428</v>
      </c>
      <c r="BK5" s="21"/>
      <c r="BL5" s="30">
        <v>4</v>
      </c>
      <c r="BM5" s="30">
        <v>2</v>
      </c>
      <c r="BN5" s="30">
        <v>10</v>
      </c>
      <c r="BO5" s="32">
        <f t="shared" si="7"/>
        <v>5.333333333333333</v>
      </c>
      <c r="BP5" s="21"/>
      <c r="BQ5" s="33">
        <f t="shared" si="8"/>
        <v>4.3424162257495587</v>
      </c>
    </row>
    <row r="6" spans="1:69" ht="94.5" x14ac:dyDescent="0.25">
      <c r="A6" s="26" t="s">
        <v>6</v>
      </c>
      <c r="B6" s="27" t="s">
        <v>42</v>
      </c>
      <c r="C6" s="21"/>
      <c r="D6" s="30"/>
      <c r="E6" s="30">
        <v>10</v>
      </c>
      <c r="F6" s="29">
        <v>8</v>
      </c>
      <c r="G6" s="31">
        <f>SUM(D6:F6)/2</f>
        <v>9</v>
      </c>
      <c r="H6" s="21"/>
      <c r="I6" s="29">
        <v>2</v>
      </c>
      <c r="J6" s="30">
        <v>7</v>
      </c>
      <c r="K6" s="30">
        <v>7</v>
      </c>
      <c r="L6" s="32">
        <f t="shared" si="0"/>
        <v>5.333333333333333</v>
      </c>
      <c r="M6" s="21"/>
      <c r="N6" s="30">
        <v>4</v>
      </c>
      <c r="O6" s="30">
        <v>1</v>
      </c>
      <c r="P6" s="30">
        <v>5</v>
      </c>
      <c r="Q6" s="30">
        <v>4</v>
      </c>
      <c r="R6" s="30">
        <v>3</v>
      </c>
      <c r="S6" s="20">
        <f t="shared" si="1"/>
        <v>3.4</v>
      </c>
      <c r="T6" s="21"/>
      <c r="U6" s="30">
        <v>7</v>
      </c>
      <c r="V6" s="30">
        <v>4</v>
      </c>
      <c r="W6" s="30">
        <v>4</v>
      </c>
      <c r="X6" s="30">
        <v>7</v>
      </c>
      <c r="Y6" s="30">
        <v>8</v>
      </c>
      <c r="Z6" s="28">
        <v>9</v>
      </c>
      <c r="AA6" s="30">
        <v>7</v>
      </c>
      <c r="AB6" s="30">
        <v>4</v>
      </c>
      <c r="AC6" s="30">
        <v>4</v>
      </c>
      <c r="AD6" s="32">
        <f t="shared" si="2"/>
        <v>6</v>
      </c>
      <c r="AE6" s="21"/>
      <c r="AF6" s="30">
        <v>6</v>
      </c>
      <c r="AG6" s="30">
        <v>5</v>
      </c>
      <c r="AH6" s="30">
        <v>8</v>
      </c>
      <c r="AI6" s="30">
        <v>10</v>
      </c>
      <c r="AJ6" s="30">
        <v>11</v>
      </c>
      <c r="AK6" s="30">
        <v>8</v>
      </c>
      <c r="AL6" s="30">
        <v>5</v>
      </c>
      <c r="AM6" s="30">
        <v>10</v>
      </c>
      <c r="AN6" s="30">
        <v>9</v>
      </c>
      <c r="AO6" s="32">
        <f t="shared" si="3"/>
        <v>8</v>
      </c>
      <c r="AP6" s="21"/>
      <c r="AQ6" s="30">
        <v>4</v>
      </c>
      <c r="AR6" s="30">
        <v>2</v>
      </c>
      <c r="AS6" s="30">
        <v>10</v>
      </c>
      <c r="AT6" s="30">
        <v>11</v>
      </c>
      <c r="AU6" s="32">
        <f t="shared" si="4"/>
        <v>6.75</v>
      </c>
      <c r="AV6" s="21"/>
      <c r="AW6" s="30">
        <v>2</v>
      </c>
      <c r="AX6" s="30">
        <v>4</v>
      </c>
      <c r="AY6" s="30">
        <v>4</v>
      </c>
      <c r="AZ6" s="30">
        <v>9</v>
      </c>
      <c r="BA6" s="32">
        <f t="shared" si="5"/>
        <v>4.75</v>
      </c>
      <c r="BB6" s="21"/>
      <c r="BC6" s="30">
        <v>2</v>
      </c>
      <c r="BD6" s="30">
        <v>8</v>
      </c>
      <c r="BE6" s="30">
        <v>11</v>
      </c>
      <c r="BF6" s="30">
        <v>11</v>
      </c>
      <c r="BG6" s="30">
        <v>5</v>
      </c>
      <c r="BH6" s="30">
        <v>10</v>
      </c>
      <c r="BI6" s="30">
        <v>5</v>
      </c>
      <c r="BJ6" s="32">
        <f t="shared" si="6"/>
        <v>7.4285714285714288</v>
      </c>
      <c r="BK6" s="21"/>
      <c r="BL6" s="30">
        <v>1</v>
      </c>
      <c r="BM6" s="30">
        <v>4</v>
      </c>
      <c r="BN6" s="30">
        <v>4</v>
      </c>
      <c r="BO6" s="32">
        <f t="shared" si="7"/>
        <v>3</v>
      </c>
      <c r="BP6" s="21"/>
      <c r="BQ6" s="33">
        <f t="shared" si="8"/>
        <v>5.9624338624338629</v>
      </c>
    </row>
    <row r="7" spans="1:69" ht="47.25" x14ac:dyDescent="0.25">
      <c r="A7" s="26" t="s">
        <v>7</v>
      </c>
      <c r="B7" s="27" t="s">
        <v>8</v>
      </c>
      <c r="C7" s="21"/>
      <c r="D7" s="30">
        <v>3</v>
      </c>
      <c r="E7" s="30">
        <v>7</v>
      </c>
      <c r="F7" s="29">
        <v>7</v>
      </c>
      <c r="G7" s="32">
        <f>SUM(D7:F7)/3</f>
        <v>5.666666666666667</v>
      </c>
      <c r="H7" s="21"/>
      <c r="I7" s="29">
        <v>5</v>
      </c>
      <c r="J7" s="30">
        <v>6</v>
      </c>
      <c r="K7" s="30">
        <v>6</v>
      </c>
      <c r="L7" s="32">
        <f t="shared" si="0"/>
        <v>5.666666666666667</v>
      </c>
      <c r="M7" s="21"/>
      <c r="N7" s="30">
        <v>7</v>
      </c>
      <c r="O7" s="30">
        <v>7</v>
      </c>
      <c r="P7" s="30">
        <v>6</v>
      </c>
      <c r="Q7" s="30"/>
      <c r="R7" s="30">
        <v>4</v>
      </c>
      <c r="S7" s="20">
        <f>SUM(N7:R7)/4</f>
        <v>6</v>
      </c>
      <c r="T7" s="21"/>
      <c r="U7" s="30">
        <v>3</v>
      </c>
      <c r="V7" s="30">
        <v>6</v>
      </c>
      <c r="W7" s="30">
        <v>9</v>
      </c>
      <c r="X7" s="30">
        <v>9</v>
      </c>
      <c r="Y7" s="30">
        <v>4</v>
      </c>
      <c r="Z7" s="28">
        <v>8</v>
      </c>
      <c r="AA7" s="30">
        <v>8</v>
      </c>
      <c r="AB7" s="30">
        <v>8</v>
      </c>
      <c r="AC7" s="30">
        <v>5</v>
      </c>
      <c r="AD7" s="32">
        <f t="shared" si="2"/>
        <v>6.666666666666667</v>
      </c>
      <c r="AE7" s="21"/>
      <c r="AF7" s="30">
        <v>5</v>
      </c>
      <c r="AG7" s="30">
        <v>7</v>
      </c>
      <c r="AH7" s="30">
        <v>6</v>
      </c>
      <c r="AI7" s="30">
        <v>4</v>
      </c>
      <c r="AJ7" s="30">
        <v>2</v>
      </c>
      <c r="AK7" s="30">
        <v>4</v>
      </c>
      <c r="AL7" s="30">
        <v>2</v>
      </c>
      <c r="AM7" s="30">
        <v>5</v>
      </c>
      <c r="AN7" s="30">
        <v>1</v>
      </c>
      <c r="AO7" s="32">
        <f t="shared" si="3"/>
        <v>4</v>
      </c>
      <c r="AP7" s="21"/>
      <c r="AQ7" s="30">
        <v>3</v>
      </c>
      <c r="AR7" s="30">
        <v>7</v>
      </c>
      <c r="AS7" s="30">
        <v>9</v>
      </c>
      <c r="AT7" s="30">
        <v>3</v>
      </c>
      <c r="AU7" s="32">
        <f t="shared" si="4"/>
        <v>5.5</v>
      </c>
      <c r="AV7" s="21"/>
      <c r="AW7" s="30">
        <v>4</v>
      </c>
      <c r="AX7" s="30">
        <v>5</v>
      </c>
      <c r="AY7" s="30">
        <v>2</v>
      </c>
      <c r="AZ7" s="30">
        <v>4</v>
      </c>
      <c r="BA7" s="32">
        <f t="shared" si="5"/>
        <v>3.75</v>
      </c>
      <c r="BB7" s="21"/>
      <c r="BC7" s="30">
        <v>3</v>
      </c>
      <c r="BD7" s="30">
        <v>4</v>
      </c>
      <c r="BE7" s="30">
        <v>7</v>
      </c>
      <c r="BF7" s="30">
        <v>4</v>
      </c>
      <c r="BG7" s="30">
        <v>6</v>
      </c>
      <c r="BH7" s="30">
        <v>8</v>
      </c>
      <c r="BI7" s="30">
        <v>4</v>
      </c>
      <c r="BJ7" s="32">
        <f t="shared" si="6"/>
        <v>5.1428571428571432</v>
      </c>
      <c r="BK7" s="21"/>
      <c r="BL7" s="30">
        <v>7</v>
      </c>
      <c r="BM7" s="30">
        <v>7</v>
      </c>
      <c r="BN7" s="30">
        <v>5</v>
      </c>
      <c r="BO7" s="32">
        <f t="shared" si="7"/>
        <v>6.333333333333333</v>
      </c>
      <c r="BP7" s="21"/>
      <c r="BQ7" s="33">
        <f t="shared" si="8"/>
        <v>5.4140211640211646</v>
      </c>
    </row>
    <row r="8" spans="1:69" ht="31.5" x14ac:dyDescent="0.25">
      <c r="A8" s="26" t="s">
        <v>9</v>
      </c>
      <c r="B8" s="27" t="s">
        <v>10</v>
      </c>
      <c r="C8" s="21"/>
      <c r="D8" s="30"/>
      <c r="E8" s="30">
        <v>8</v>
      </c>
      <c r="F8" s="29">
        <v>12</v>
      </c>
      <c r="G8" s="31">
        <f>SUM(D8:F8)/2</f>
        <v>10</v>
      </c>
      <c r="H8" s="21"/>
      <c r="I8" s="29">
        <v>8</v>
      </c>
      <c r="J8" s="30">
        <v>2</v>
      </c>
      <c r="K8" s="30">
        <v>4</v>
      </c>
      <c r="L8" s="32">
        <f t="shared" si="0"/>
        <v>4.666666666666667</v>
      </c>
      <c r="M8" s="21"/>
      <c r="N8" s="30">
        <v>5</v>
      </c>
      <c r="O8" s="30">
        <v>9</v>
      </c>
      <c r="P8" s="30">
        <v>12</v>
      </c>
      <c r="Q8" s="30"/>
      <c r="R8" s="30">
        <v>8</v>
      </c>
      <c r="S8" s="20">
        <f t="shared" ref="S8:S10" si="9">SUM(N8:R8)/4</f>
        <v>8.5</v>
      </c>
      <c r="T8" s="21"/>
      <c r="U8" s="30">
        <v>10</v>
      </c>
      <c r="V8" s="30">
        <v>12</v>
      </c>
      <c r="W8" s="30">
        <v>12</v>
      </c>
      <c r="X8" s="30">
        <v>8</v>
      </c>
      <c r="Y8" s="30">
        <v>6</v>
      </c>
      <c r="Z8" s="28">
        <v>10</v>
      </c>
      <c r="AA8" s="30">
        <v>12</v>
      </c>
      <c r="AB8" s="30">
        <v>7</v>
      </c>
      <c r="AC8" s="30">
        <v>9</v>
      </c>
      <c r="AD8" s="32">
        <f t="shared" si="2"/>
        <v>9.5555555555555554</v>
      </c>
      <c r="AE8" s="21"/>
      <c r="AF8" s="30">
        <v>3</v>
      </c>
      <c r="AG8" s="30">
        <v>6</v>
      </c>
      <c r="AH8" s="30">
        <v>3</v>
      </c>
      <c r="AI8" s="30">
        <v>5</v>
      </c>
      <c r="AJ8" s="30">
        <v>6</v>
      </c>
      <c r="AK8" s="30">
        <v>2</v>
      </c>
      <c r="AL8" s="30">
        <v>6</v>
      </c>
      <c r="AM8" s="30">
        <v>3</v>
      </c>
      <c r="AN8" s="30">
        <v>10</v>
      </c>
      <c r="AO8" s="32">
        <f t="shared" si="3"/>
        <v>4.8888888888888893</v>
      </c>
      <c r="AP8" s="21"/>
      <c r="AQ8" s="30">
        <v>9</v>
      </c>
      <c r="AR8" s="30">
        <v>5</v>
      </c>
      <c r="AS8" s="30">
        <v>11</v>
      </c>
      <c r="AT8" s="30">
        <v>4</v>
      </c>
      <c r="AU8" s="32">
        <f t="shared" si="4"/>
        <v>7.25</v>
      </c>
      <c r="AV8" s="21"/>
      <c r="AW8" s="30">
        <v>10</v>
      </c>
      <c r="AX8" s="30">
        <v>11</v>
      </c>
      <c r="AY8" s="30"/>
      <c r="AZ8" s="30">
        <v>3</v>
      </c>
      <c r="BA8" s="31">
        <f t="shared" si="5"/>
        <v>6</v>
      </c>
      <c r="BB8" s="21"/>
      <c r="BC8" s="30">
        <v>10</v>
      </c>
      <c r="BD8" s="30">
        <v>10</v>
      </c>
      <c r="BE8" s="30">
        <v>12</v>
      </c>
      <c r="BF8" s="30">
        <v>10</v>
      </c>
      <c r="BG8" s="30">
        <v>3</v>
      </c>
      <c r="BH8" s="30">
        <v>11</v>
      </c>
      <c r="BI8" s="30">
        <v>3</v>
      </c>
      <c r="BJ8" s="32">
        <f t="shared" si="6"/>
        <v>8.4285714285714288</v>
      </c>
      <c r="BK8" s="21"/>
      <c r="BL8" s="30">
        <v>12</v>
      </c>
      <c r="BM8" s="30">
        <v>9</v>
      </c>
      <c r="BN8" s="30">
        <v>6</v>
      </c>
      <c r="BO8" s="32">
        <f t="shared" si="7"/>
        <v>9</v>
      </c>
      <c r="BP8" s="21"/>
      <c r="BQ8" s="33">
        <f t="shared" si="8"/>
        <v>7.5877425044091718</v>
      </c>
    </row>
    <row r="9" spans="1:69" ht="63" x14ac:dyDescent="0.25">
      <c r="A9" s="26" t="s">
        <v>11</v>
      </c>
      <c r="B9" s="27" t="s">
        <v>12</v>
      </c>
      <c r="C9" s="21"/>
      <c r="D9" s="30"/>
      <c r="E9" s="30">
        <v>1</v>
      </c>
      <c r="F9" s="29">
        <v>1</v>
      </c>
      <c r="G9" s="31">
        <f>SUM(D9:F9)/2</f>
        <v>1</v>
      </c>
      <c r="H9" s="21"/>
      <c r="I9" s="29">
        <v>9</v>
      </c>
      <c r="J9" s="30">
        <v>8</v>
      </c>
      <c r="K9" s="30">
        <v>2</v>
      </c>
      <c r="L9" s="32">
        <f t="shared" si="0"/>
        <v>6.333333333333333</v>
      </c>
      <c r="M9" s="21"/>
      <c r="N9" s="30">
        <v>9</v>
      </c>
      <c r="O9" s="30">
        <v>11</v>
      </c>
      <c r="P9" s="30">
        <v>2</v>
      </c>
      <c r="Q9" s="30"/>
      <c r="R9" s="30">
        <v>12</v>
      </c>
      <c r="S9" s="20">
        <f t="shared" si="9"/>
        <v>8.5</v>
      </c>
      <c r="T9" s="21"/>
      <c r="U9" s="30">
        <v>6</v>
      </c>
      <c r="V9" s="30">
        <v>11</v>
      </c>
      <c r="W9" s="30">
        <v>8</v>
      </c>
      <c r="X9" s="30">
        <v>11</v>
      </c>
      <c r="Y9" s="30">
        <v>7</v>
      </c>
      <c r="Z9" s="28">
        <v>11</v>
      </c>
      <c r="AA9" s="30">
        <v>2</v>
      </c>
      <c r="AB9" s="30">
        <v>11</v>
      </c>
      <c r="AC9" s="30">
        <v>6</v>
      </c>
      <c r="AD9" s="32">
        <f t="shared" si="2"/>
        <v>8.1111111111111107</v>
      </c>
      <c r="AE9" s="21"/>
      <c r="AF9" s="30">
        <v>9</v>
      </c>
      <c r="AG9" s="30">
        <v>3</v>
      </c>
      <c r="AH9" s="30">
        <v>10</v>
      </c>
      <c r="AI9" s="30">
        <v>1</v>
      </c>
      <c r="AJ9" s="30">
        <v>7</v>
      </c>
      <c r="AK9" s="30">
        <v>9</v>
      </c>
      <c r="AL9" s="30">
        <v>9</v>
      </c>
      <c r="AM9" s="30">
        <v>2</v>
      </c>
      <c r="AN9" s="30">
        <v>2</v>
      </c>
      <c r="AO9" s="32">
        <f t="shared" si="3"/>
        <v>5.7777777777777777</v>
      </c>
      <c r="AP9" s="21"/>
      <c r="AQ9" s="30">
        <v>8</v>
      </c>
      <c r="AR9" s="30">
        <v>9</v>
      </c>
      <c r="AS9" s="30">
        <v>5</v>
      </c>
      <c r="AT9" s="30">
        <v>6</v>
      </c>
      <c r="AU9" s="31">
        <f t="shared" si="4"/>
        <v>7</v>
      </c>
      <c r="AV9" s="21"/>
      <c r="AW9" s="30">
        <v>11</v>
      </c>
      <c r="AX9" s="30">
        <v>7</v>
      </c>
      <c r="AY9" s="30">
        <v>5</v>
      </c>
      <c r="AZ9" s="30">
        <v>7</v>
      </c>
      <c r="BA9" s="32">
        <f t="shared" si="5"/>
        <v>7.5</v>
      </c>
      <c r="BB9" s="21"/>
      <c r="BC9" s="30">
        <v>6</v>
      </c>
      <c r="BD9" s="30">
        <v>5</v>
      </c>
      <c r="BE9" s="30">
        <v>3</v>
      </c>
      <c r="BF9" s="30">
        <v>9</v>
      </c>
      <c r="BG9" s="30">
        <v>7</v>
      </c>
      <c r="BH9" s="30">
        <v>2</v>
      </c>
      <c r="BI9" s="30">
        <v>8</v>
      </c>
      <c r="BJ9" s="32">
        <f t="shared" si="6"/>
        <v>5.7142857142857144</v>
      </c>
      <c r="BK9" s="21"/>
      <c r="BL9" s="30">
        <v>11</v>
      </c>
      <c r="BM9" s="30">
        <v>8</v>
      </c>
      <c r="BN9" s="30">
        <v>7</v>
      </c>
      <c r="BO9" s="32">
        <f t="shared" si="7"/>
        <v>8.6666666666666661</v>
      </c>
      <c r="BP9" s="21"/>
      <c r="BQ9" s="33">
        <f t="shared" si="8"/>
        <v>6.5114638447971789</v>
      </c>
    </row>
    <row r="10" spans="1:69" ht="47.25" x14ac:dyDescent="0.25">
      <c r="A10" s="26" t="s">
        <v>13</v>
      </c>
      <c r="B10" s="27" t="s">
        <v>14</v>
      </c>
      <c r="C10" s="21"/>
      <c r="D10" s="30">
        <v>2</v>
      </c>
      <c r="E10" s="30">
        <v>9</v>
      </c>
      <c r="F10" s="29">
        <v>5</v>
      </c>
      <c r="G10" s="32">
        <f>SUM(D10:F10)/3</f>
        <v>5.333333333333333</v>
      </c>
      <c r="H10" s="21"/>
      <c r="I10" s="29">
        <v>10</v>
      </c>
      <c r="J10" s="30">
        <v>5</v>
      </c>
      <c r="K10" s="30">
        <v>8</v>
      </c>
      <c r="L10" s="32">
        <f t="shared" si="0"/>
        <v>7.666666666666667</v>
      </c>
      <c r="M10" s="21"/>
      <c r="N10" s="30">
        <v>6</v>
      </c>
      <c r="O10" s="30">
        <v>12</v>
      </c>
      <c r="P10" s="30">
        <v>4</v>
      </c>
      <c r="Q10" s="30"/>
      <c r="R10" s="30">
        <v>10</v>
      </c>
      <c r="S10" s="20">
        <f t="shared" si="9"/>
        <v>8</v>
      </c>
      <c r="T10" s="21"/>
      <c r="U10" s="30">
        <v>8</v>
      </c>
      <c r="V10" s="30">
        <v>8</v>
      </c>
      <c r="W10" s="30">
        <v>10</v>
      </c>
      <c r="X10" s="30">
        <v>10</v>
      </c>
      <c r="Y10" s="30">
        <v>2</v>
      </c>
      <c r="Z10" s="28">
        <v>5</v>
      </c>
      <c r="AA10" s="30">
        <v>4</v>
      </c>
      <c r="AB10" s="30">
        <v>6</v>
      </c>
      <c r="AC10" s="30">
        <v>10</v>
      </c>
      <c r="AD10" s="32">
        <f t="shared" si="2"/>
        <v>7</v>
      </c>
      <c r="AE10" s="21"/>
      <c r="AF10" s="30">
        <v>1</v>
      </c>
      <c r="AG10" s="30">
        <v>8</v>
      </c>
      <c r="AH10" s="30">
        <v>1</v>
      </c>
      <c r="AI10" s="30">
        <v>3</v>
      </c>
      <c r="AJ10" s="30">
        <v>3</v>
      </c>
      <c r="AK10" s="30">
        <v>1</v>
      </c>
      <c r="AL10" s="30">
        <v>10</v>
      </c>
      <c r="AM10" s="30">
        <v>4</v>
      </c>
      <c r="AN10" s="30">
        <v>4</v>
      </c>
      <c r="AO10" s="32">
        <f t="shared" si="3"/>
        <v>3.8888888888888888</v>
      </c>
      <c r="AP10" s="21"/>
      <c r="AQ10" s="30">
        <v>12</v>
      </c>
      <c r="AR10" s="30">
        <v>10</v>
      </c>
      <c r="AS10" s="30">
        <v>7</v>
      </c>
      <c r="AT10" s="30">
        <v>7</v>
      </c>
      <c r="AU10" s="31">
        <f t="shared" si="4"/>
        <v>9</v>
      </c>
      <c r="AV10" s="21"/>
      <c r="AW10" s="30">
        <v>6</v>
      </c>
      <c r="AX10" s="30">
        <v>8</v>
      </c>
      <c r="AY10" s="30">
        <v>6</v>
      </c>
      <c r="AZ10" s="30">
        <v>8</v>
      </c>
      <c r="BA10" s="31">
        <f t="shared" si="5"/>
        <v>7</v>
      </c>
      <c r="BB10" s="21"/>
      <c r="BC10" s="30">
        <v>9</v>
      </c>
      <c r="BD10" s="30">
        <v>3</v>
      </c>
      <c r="BE10" s="30">
        <v>5</v>
      </c>
      <c r="BF10" s="30">
        <v>7</v>
      </c>
      <c r="BG10" s="30">
        <v>4</v>
      </c>
      <c r="BH10" s="30">
        <v>3</v>
      </c>
      <c r="BI10" s="30">
        <v>7</v>
      </c>
      <c r="BJ10" s="32">
        <f t="shared" si="6"/>
        <v>5.4285714285714288</v>
      </c>
      <c r="BK10" s="21"/>
      <c r="BL10" s="30">
        <v>6</v>
      </c>
      <c r="BM10" s="30">
        <v>6</v>
      </c>
      <c r="BN10" s="30">
        <v>11</v>
      </c>
      <c r="BO10" s="32">
        <f t="shared" si="7"/>
        <v>7.666666666666667</v>
      </c>
      <c r="BP10" s="21"/>
      <c r="BQ10" s="33">
        <f t="shared" si="8"/>
        <v>6.7760141093474422</v>
      </c>
    </row>
    <row r="11" spans="1:69" ht="63" x14ac:dyDescent="0.25">
      <c r="A11" s="26" t="s">
        <v>15</v>
      </c>
      <c r="B11" s="27" t="s">
        <v>16</v>
      </c>
      <c r="C11" s="21"/>
      <c r="D11" s="30"/>
      <c r="E11" s="30">
        <v>3</v>
      </c>
      <c r="F11" s="29">
        <v>2</v>
      </c>
      <c r="G11" s="32">
        <f>SUM(D11:F11)/2</f>
        <v>2.5</v>
      </c>
      <c r="H11" s="21"/>
      <c r="I11" s="29">
        <v>11</v>
      </c>
      <c r="J11" s="30">
        <v>10</v>
      </c>
      <c r="K11" s="30">
        <v>10</v>
      </c>
      <c r="L11" s="32">
        <f t="shared" si="0"/>
        <v>10.333333333333334</v>
      </c>
      <c r="M11" s="21"/>
      <c r="N11" s="30">
        <v>8</v>
      </c>
      <c r="O11" s="30">
        <v>2</v>
      </c>
      <c r="P11" s="30">
        <v>8</v>
      </c>
      <c r="Q11" s="30">
        <v>5</v>
      </c>
      <c r="R11" s="30">
        <v>9</v>
      </c>
      <c r="S11" s="20">
        <f t="shared" si="1"/>
        <v>6.4</v>
      </c>
      <c r="T11" s="21"/>
      <c r="U11" s="30">
        <v>5</v>
      </c>
      <c r="V11" s="30">
        <v>7</v>
      </c>
      <c r="W11" s="30">
        <v>7</v>
      </c>
      <c r="X11" s="30">
        <v>4</v>
      </c>
      <c r="Y11" s="30">
        <v>3</v>
      </c>
      <c r="Z11" s="28">
        <v>7</v>
      </c>
      <c r="AA11" s="30">
        <v>6</v>
      </c>
      <c r="AB11" s="30">
        <v>10</v>
      </c>
      <c r="AC11" s="30">
        <v>7</v>
      </c>
      <c r="AD11" s="32">
        <f t="shared" si="2"/>
        <v>6.2222222222222223</v>
      </c>
      <c r="AE11" s="21"/>
      <c r="AF11" s="30">
        <v>7</v>
      </c>
      <c r="AG11" s="30">
        <v>9</v>
      </c>
      <c r="AH11" s="30">
        <v>5</v>
      </c>
      <c r="AI11" s="30">
        <v>8</v>
      </c>
      <c r="AJ11" s="30">
        <v>4</v>
      </c>
      <c r="AK11" s="30">
        <v>3</v>
      </c>
      <c r="AL11" s="30">
        <v>3</v>
      </c>
      <c r="AM11" s="30">
        <v>6</v>
      </c>
      <c r="AN11" s="30">
        <v>5</v>
      </c>
      <c r="AO11" s="32">
        <f t="shared" si="3"/>
        <v>5.5555555555555554</v>
      </c>
      <c r="AP11" s="21"/>
      <c r="AQ11" s="30">
        <v>7</v>
      </c>
      <c r="AR11" s="30">
        <v>6</v>
      </c>
      <c r="AS11" s="30">
        <v>6</v>
      </c>
      <c r="AT11" s="30">
        <v>10</v>
      </c>
      <c r="AU11" s="32">
        <f t="shared" si="4"/>
        <v>7.25</v>
      </c>
      <c r="AV11" s="21"/>
      <c r="AW11" s="30">
        <v>7</v>
      </c>
      <c r="AX11" s="30">
        <v>3</v>
      </c>
      <c r="AY11" s="30">
        <v>7</v>
      </c>
      <c r="AZ11" s="30">
        <v>5</v>
      </c>
      <c r="BA11" s="32">
        <f t="shared" si="5"/>
        <v>5.5</v>
      </c>
      <c r="BB11" s="21"/>
      <c r="BC11" s="30">
        <v>8</v>
      </c>
      <c r="BD11" s="30">
        <v>2</v>
      </c>
      <c r="BE11" s="30">
        <v>4</v>
      </c>
      <c r="BF11" s="30">
        <v>8</v>
      </c>
      <c r="BG11" s="30">
        <v>8</v>
      </c>
      <c r="BH11" s="30">
        <v>4</v>
      </c>
      <c r="BI11" s="30">
        <v>9</v>
      </c>
      <c r="BJ11" s="32">
        <f t="shared" si="6"/>
        <v>6.1428571428571432</v>
      </c>
      <c r="BK11" s="21"/>
      <c r="BL11" s="30">
        <v>10</v>
      </c>
      <c r="BM11" s="30">
        <v>10</v>
      </c>
      <c r="BN11" s="30">
        <v>3</v>
      </c>
      <c r="BO11" s="32">
        <f t="shared" si="7"/>
        <v>7.666666666666667</v>
      </c>
      <c r="BP11" s="21"/>
      <c r="BQ11" s="33">
        <f t="shared" si="8"/>
        <v>6.3967372134038802</v>
      </c>
    </row>
    <row r="12" spans="1:69" ht="47.25" x14ac:dyDescent="0.25">
      <c r="A12" s="26" t="s">
        <v>17</v>
      </c>
      <c r="B12" s="27" t="s">
        <v>18</v>
      </c>
      <c r="C12" s="21"/>
      <c r="D12" s="30"/>
      <c r="E12" s="30">
        <v>5</v>
      </c>
      <c r="F12" s="29">
        <v>3</v>
      </c>
      <c r="G12" s="31">
        <f>SUM(D12:F12)/2</f>
        <v>4</v>
      </c>
      <c r="H12" s="21"/>
      <c r="I12" s="29">
        <v>6</v>
      </c>
      <c r="J12" s="30">
        <v>9</v>
      </c>
      <c r="K12" s="30">
        <v>9</v>
      </c>
      <c r="L12" s="31">
        <f t="shared" si="0"/>
        <v>8</v>
      </c>
      <c r="M12" s="21"/>
      <c r="N12" s="30">
        <v>10</v>
      </c>
      <c r="O12" s="30">
        <v>6</v>
      </c>
      <c r="P12" s="30">
        <v>7</v>
      </c>
      <c r="Q12" s="30"/>
      <c r="R12" s="30">
        <v>2</v>
      </c>
      <c r="S12" s="20">
        <f>SUM(N12:R12)/4</f>
        <v>6.25</v>
      </c>
      <c r="T12" s="21"/>
      <c r="U12" s="30">
        <v>9</v>
      </c>
      <c r="V12" s="30">
        <v>2</v>
      </c>
      <c r="W12" s="30">
        <v>3</v>
      </c>
      <c r="X12" s="30">
        <v>2</v>
      </c>
      <c r="Y12" s="30">
        <v>5</v>
      </c>
      <c r="Z12" s="28">
        <v>6</v>
      </c>
      <c r="AA12" s="30">
        <v>9</v>
      </c>
      <c r="AB12" s="30">
        <v>9</v>
      </c>
      <c r="AC12" s="30">
        <v>11</v>
      </c>
      <c r="AD12" s="32">
        <f t="shared" si="2"/>
        <v>6.2222222222222223</v>
      </c>
      <c r="AE12" s="21"/>
      <c r="AF12" s="30">
        <v>11</v>
      </c>
      <c r="AG12" s="30">
        <v>11</v>
      </c>
      <c r="AH12" s="30">
        <v>12</v>
      </c>
      <c r="AI12" s="30">
        <v>2</v>
      </c>
      <c r="AJ12" s="30">
        <v>8</v>
      </c>
      <c r="AK12" s="30">
        <v>12</v>
      </c>
      <c r="AL12" s="30">
        <v>11</v>
      </c>
      <c r="AM12" s="30">
        <v>1</v>
      </c>
      <c r="AN12" s="30">
        <v>6</v>
      </c>
      <c r="AO12" s="32">
        <f t="shared" si="3"/>
        <v>8.2222222222222214</v>
      </c>
      <c r="AP12" s="21"/>
      <c r="AQ12" s="30">
        <v>5</v>
      </c>
      <c r="AR12" s="30">
        <v>11</v>
      </c>
      <c r="AS12" s="30">
        <v>11</v>
      </c>
      <c r="AT12" s="30">
        <v>9</v>
      </c>
      <c r="AU12" s="31">
        <f t="shared" si="4"/>
        <v>9</v>
      </c>
      <c r="AV12" s="21"/>
      <c r="AW12" s="30">
        <v>9</v>
      </c>
      <c r="AX12" s="30">
        <v>9</v>
      </c>
      <c r="AY12" s="30">
        <v>9</v>
      </c>
      <c r="AZ12" s="30">
        <v>11</v>
      </c>
      <c r="BA12" s="32">
        <f t="shared" si="5"/>
        <v>9.5</v>
      </c>
      <c r="BB12" s="21"/>
      <c r="BC12" s="30">
        <v>7</v>
      </c>
      <c r="BD12" s="30">
        <v>6</v>
      </c>
      <c r="BE12" s="30">
        <v>10</v>
      </c>
      <c r="BF12" s="30">
        <v>3</v>
      </c>
      <c r="BG12" s="30">
        <v>11</v>
      </c>
      <c r="BH12" s="30">
        <v>7</v>
      </c>
      <c r="BI12" s="30">
        <v>10</v>
      </c>
      <c r="BJ12" s="32">
        <f t="shared" si="6"/>
        <v>7.7142857142857144</v>
      </c>
      <c r="BK12" s="21"/>
      <c r="BL12" s="30">
        <v>5</v>
      </c>
      <c r="BM12" s="30">
        <v>11</v>
      </c>
      <c r="BN12" s="30">
        <v>9</v>
      </c>
      <c r="BO12" s="32">
        <f t="shared" si="7"/>
        <v>8.3333333333333339</v>
      </c>
      <c r="BP12" s="21"/>
      <c r="BQ12" s="33">
        <f t="shared" si="8"/>
        <v>7.4713403880070546</v>
      </c>
    </row>
    <row r="13" spans="1:69" ht="31.5" x14ac:dyDescent="0.25">
      <c r="A13" s="26" t="s">
        <v>20</v>
      </c>
      <c r="B13" s="27" t="s">
        <v>19</v>
      </c>
      <c r="C13" s="21"/>
      <c r="D13" s="30"/>
      <c r="E13" s="30">
        <v>2</v>
      </c>
      <c r="F13" s="29">
        <v>6</v>
      </c>
      <c r="G13" s="31">
        <f>SUM(D13:F13)/2</f>
        <v>4</v>
      </c>
      <c r="H13" s="21"/>
      <c r="I13" s="29">
        <v>7</v>
      </c>
      <c r="J13" s="30">
        <v>12</v>
      </c>
      <c r="K13" s="30">
        <v>11</v>
      </c>
      <c r="L13" s="31">
        <f t="shared" si="0"/>
        <v>10</v>
      </c>
      <c r="M13" s="21"/>
      <c r="N13" s="30">
        <v>12</v>
      </c>
      <c r="O13" s="30">
        <v>3</v>
      </c>
      <c r="P13" s="30">
        <v>10</v>
      </c>
      <c r="Q13" s="30"/>
      <c r="R13" s="30">
        <v>11</v>
      </c>
      <c r="S13" s="20">
        <f>SUM(N13:R13)/4</f>
        <v>9</v>
      </c>
      <c r="T13" s="21"/>
      <c r="U13" s="30"/>
      <c r="V13" s="30">
        <v>10</v>
      </c>
      <c r="W13" s="30">
        <v>2</v>
      </c>
      <c r="X13" s="30">
        <v>12</v>
      </c>
      <c r="Y13" s="30">
        <v>11</v>
      </c>
      <c r="Z13" s="28">
        <v>4</v>
      </c>
      <c r="AA13" s="30">
        <v>11</v>
      </c>
      <c r="AB13" s="30">
        <v>2</v>
      </c>
      <c r="AC13" s="30">
        <v>8</v>
      </c>
      <c r="AD13" s="32">
        <f t="shared" si="2"/>
        <v>6.666666666666667</v>
      </c>
      <c r="AE13" s="21"/>
      <c r="AF13" s="30">
        <v>2</v>
      </c>
      <c r="AG13" s="30">
        <v>10</v>
      </c>
      <c r="AH13" s="30">
        <v>9</v>
      </c>
      <c r="AI13" s="30">
        <v>7</v>
      </c>
      <c r="AJ13" s="30">
        <v>1</v>
      </c>
      <c r="AK13" s="30">
        <v>10</v>
      </c>
      <c r="AL13" s="30">
        <v>12</v>
      </c>
      <c r="AM13" s="30">
        <v>11</v>
      </c>
      <c r="AN13" s="30">
        <v>11</v>
      </c>
      <c r="AO13" s="32">
        <f t="shared" si="3"/>
        <v>8.1111111111111107</v>
      </c>
      <c r="AP13" s="21"/>
      <c r="AQ13" s="30">
        <v>11</v>
      </c>
      <c r="AR13" s="30">
        <v>3</v>
      </c>
      <c r="AS13" s="30">
        <v>3</v>
      </c>
      <c r="AT13" s="30">
        <v>8</v>
      </c>
      <c r="AU13" s="32">
        <f t="shared" si="4"/>
        <v>6.25</v>
      </c>
      <c r="AV13" s="21"/>
      <c r="AW13" s="30">
        <v>5</v>
      </c>
      <c r="AX13" s="30">
        <v>2</v>
      </c>
      <c r="AY13" s="30">
        <v>10</v>
      </c>
      <c r="AZ13" s="30">
        <v>6</v>
      </c>
      <c r="BA13" s="32">
        <f t="shared" si="5"/>
        <v>5.75</v>
      </c>
      <c r="BB13" s="21"/>
      <c r="BC13" s="30">
        <v>5</v>
      </c>
      <c r="BD13" s="30">
        <v>11</v>
      </c>
      <c r="BE13" s="30">
        <v>9</v>
      </c>
      <c r="BF13" s="30">
        <v>5</v>
      </c>
      <c r="BG13" s="30">
        <v>9</v>
      </c>
      <c r="BH13" s="30">
        <v>6</v>
      </c>
      <c r="BI13" s="30">
        <v>11</v>
      </c>
      <c r="BJ13" s="31">
        <f t="shared" si="6"/>
        <v>8</v>
      </c>
      <c r="BK13" s="21"/>
      <c r="BL13" s="30">
        <v>3</v>
      </c>
      <c r="BM13" s="30">
        <v>5</v>
      </c>
      <c r="BN13" s="30">
        <v>8</v>
      </c>
      <c r="BO13" s="32">
        <f t="shared" si="7"/>
        <v>5.333333333333333</v>
      </c>
      <c r="BP13" s="21"/>
      <c r="BQ13" s="33">
        <f t="shared" si="8"/>
        <v>7.0123456790123457</v>
      </c>
    </row>
    <row r="14" spans="1:69" ht="40.5" customHeight="1" x14ac:dyDescent="0.25">
      <c r="A14" s="26" t="s">
        <v>21</v>
      </c>
      <c r="B14" s="27" t="s">
        <v>22</v>
      </c>
      <c r="C14" s="21"/>
      <c r="D14" s="30">
        <v>5</v>
      </c>
      <c r="E14" s="30">
        <v>12</v>
      </c>
      <c r="F14" s="29">
        <v>11</v>
      </c>
      <c r="G14" s="32">
        <f t="shared" ref="G14" si="10">SUM(D14:E14)/2</f>
        <v>8.5</v>
      </c>
      <c r="H14" s="21"/>
      <c r="I14" s="29">
        <v>12</v>
      </c>
      <c r="J14" s="30">
        <v>11</v>
      </c>
      <c r="K14" s="30">
        <v>12</v>
      </c>
      <c r="L14" s="32">
        <f t="shared" si="0"/>
        <v>11.666666666666666</v>
      </c>
      <c r="M14" s="21"/>
      <c r="N14" s="30">
        <v>11</v>
      </c>
      <c r="O14" s="30">
        <v>12</v>
      </c>
      <c r="P14" s="30">
        <v>3</v>
      </c>
      <c r="Q14" s="30"/>
      <c r="R14" s="30">
        <v>6</v>
      </c>
      <c r="S14" s="20">
        <f>SUM(N14:R14)/4</f>
        <v>8</v>
      </c>
      <c r="T14" s="21"/>
      <c r="U14" s="30"/>
      <c r="V14" s="30">
        <v>9</v>
      </c>
      <c r="W14" s="30">
        <v>11</v>
      </c>
      <c r="X14" s="30">
        <v>5</v>
      </c>
      <c r="Y14" s="30">
        <v>12</v>
      </c>
      <c r="Z14" s="28">
        <v>2</v>
      </c>
      <c r="AA14" s="30">
        <v>10</v>
      </c>
      <c r="AB14" s="30">
        <v>12</v>
      </c>
      <c r="AC14" s="30">
        <v>12</v>
      </c>
      <c r="AD14" s="32">
        <f t="shared" si="2"/>
        <v>8.1111111111111107</v>
      </c>
      <c r="AE14" s="21"/>
      <c r="AF14" s="30">
        <v>12</v>
      </c>
      <c r="AG14" s="30">
        <v>12</v>
      </c>
      <c r="AH14" s="30">
        <v>11</v>
      </c>
      <c r="AI14" s="30">
        <v>9</v>
      </c>
      <c r="AJ14" s="30">
        <v>5</v>
      </c>
      <c r="AK14" s="30">
        <v>11</v>
      </c>
      <c r="AL14" s="30">
        <v>7</v>
      </c>
      <c r="AM14" s="30">
        <v>12</v>
      </c>
      <c r="AN14" s="30">
        <v>12</v>
      </c>
      <c r="AO14" s="32">
        <f t="shared" si="3"/>
        <v>10.111111111111111</v>
      </c>
      <c r="AP14" s="21"/>
      <c r="AQ14" s="30">
        <v>10</v>
      </c>
      <c r="AR14" s="30">
        <v>12</v>
      </c>
      <c r="AS14" s="30">
        <v>12</v>
      </c>
      <c r="AT14" s="30">
        <v>12</v>
      </c>
      <c r="AU14" s="32">
        <f t="shared" si="4"/>
        <v>11.5</v>
      </c>
      <c r="AV14" s="21"/>
      <c r="AW14" s="30">
        <v>12</v>
      </c>
      <c r="AX14" s="30"/>
      <c r="AY14" s="30">
        <v>11</v>
      </c>
      <c r="AZ14" s="30">
        <v>10</v>
      </c>
      <c r="BA14" s="31">
        <f>SUM(AW14:AZ14)/3</f>
        <v>11</v>
      </c>
      <c r="BB14" s="21"/>
      <c r="BC14" s="30">
        <v>11</v>
      </c>
      <c r="BD14" s="30">
        <v>12</v>
      </c>
      <c r="BE14" s="30">
        <v>8</v>
      </c>
      <c r="BF14" s="30">
        <v>6</v>
      </c>
      <c r="BG14" s="30">
        <v>10</v>
      </c>
      <c r="BH14" s="30">
        <v>5</v>
      </c>
      <c r="BI14" s="30">
        <v>12</v>
      </c>
      <c r="BJ14" s="32">
        <f t="shared" si="6"/>
        <v>9.1428571428571423</v>
      </c>
      <c r="BK14" s="21"/>
      <c r="BL14" s="30">
        <v>9</v>
      </c>
      <c r="BM14" s="30">
        <v>12</v>
      </c>
      <c r="BN14" s="30">
        <v>12</v>
      </c>
      <c r="BO14" s="32">
        <f t="shared" si="7"/>
        <v>11</v>
      </c>
      <c r="BP14" s="21"/>
      <c r="BQ14" s="33">
        <f t="shared" si="8"/>
        <v>9.8924162257495585</v>
      </c>
    </row>
    <row r="15" spans="1:69" x14ac:dyDescent="0.25">
      <c r="A15" s="34"/>
      <c r="B15" s="35" t="s">
        <v>23</v>
      </c>
      <c r="D15" s="24" t="s">
        <v>48</v>
      </c>
      <c r="E15" s="24" t="s">
        <v>48</v>
      </c>
      <c r="F15" s="37" t="s">
        <v>48</v>
      </c>
      <c r="G15" s="24" t="s">
        <v>48</v>
      </c>
      <c r="I15" s="24" t="s">
        <v>24</v>
      </c>
      <c r="J15" s="24" t="s">
        <v>24</v>
      </c>
      <c r="K15" s="24" t="s">
        <v>24</v>
      </c>
      <c r="L15" s="24" t="s">
        <v>24</v>
      </c>
      <c r="N15" s="24" t="s">
        <v>38</v>
      </c>
      <c r="O15" s="24" t="s">
        <v>38</v>
      </c>
      <c r="P15" s="24" t="s">
        <v>38</v>
      </c>
      <c r="Q15" s="24" t="s">
        <v>38</v>
      </c>
      <c r="R15" s="24" t="s">
        <v>38</v>
      </c>
      <c r="S15" s="24" t="s">
        <v>38</v>
      </c>
      <c r="U15" s="24" t="s">
        <v>47</v>
      </c>
      <c r="V15" s="24" t="s">
        <v>47</v>
      </c>
      <c r="W15" s="24" t="s">
        <v>47</v>
      </c>
      <c r="X15" s="24" t="s">
        <v>47</v>
      </c>
      <c r="Y15" s="24" t="s">
        <v>47</v>
      </c>
      <c r="Z15" s="24" t="s">
        <v>47</v>
      </c>
      <c r="AA15" s="24" t="s">
        <v>47</v>
      </c>
      <c r="AB15" s="24" t="s">
        <v>47</v>
      </c>
      <c r="AC15" s="24" t="s">
        <v>47</v>
      </c>
      <c r="AD15" s="24" t="s">
        <v>47</v>
      </c>
      <c r="AF15" s="24" t="s">
        <v>28</v>
      </c>
      <c r="AG15" s="24" t="s">
        <v>28</v>
      </c>
      <c r="AH15" s="24" t="s">
        <v>28</v>
      </c>
      <c r="AI15" s="24" t="s">
        <v>28</v>
      </c>
      <c r="AJ15" s="24" t="s">
        <v>28</v>
      </c>
      <c r="AK15" s="24" t="s">
        <v>28</v>
      </c>
      <c r="AL15" s="24" t="s">
        <v>28</v>
      </c>
      <c r="AM15" s="24" t="s">
        <v>28</v>
      </c>
      <c r="AN15" s="24" t="s">
        <v>28</v>
      </c>
      <c r="AO15" s="24" t="s">
        <v>28</v>
      </c>
      <c r="AQ15" s="24" t="s">
        <v>26</v>
      </c>
      <c r="AR15" s="24" t="s">
        <v>26</v>
      </c>
      <c r="AS15" s="24" t="s">
        <v>26</v>
      </c>
      <c r="AT15" s="24" t="s">
        <v>26</v>
      </c>
      <c r="AU15" s="24" t="s">
        <v>26</v>
      </c>
      <c r="AW15" s="24" t="s">
        <v>29</v>
      </c>
      <c r="AX15" s="24" t="s">
        <v>29</v>
      </c>
      <c r="AY15" s="24" t="s">
        <v>29</v>
      </c>
      <c r="AZ15" s="24" t="s">
        <v>29</v>
      </c>
      <c r="BA15" s="24" t="s">
        <v>29</v>
      </c>
      <c r="BC15" s="24" t="s">
        <v>33</v>
      </c>
      <c r="BD15" s="24" t="s">
        <v>33</v>
      </c>
      <c r="BE15" s="24" t="s">
        <v>33</v>
      </c>
      <c r="BF15" s="24" t="s">
        <v>33</v>
      </c>
      <c r="BG15" s="24" t="s">
        <v>33</v>
      </c>
      <c r="BH15" s="24" t="s">
        <v>33</v>
      </c>
      <c r="BI15" s="24" t="s">
        <v>33</v>
      </c>
      <c r="BJ15" s="24" t="s">
        <v>33</v>
      </c>
      <c r="BL15" s="24" t="s">
        <v>36</v>
      </c>
      <c r="BM15" s="24" t="s">
        <v>36</v>
      </c>
      <c r="BN15" s="24" t="s">
        <v>36</v>
      </c>
      <c r="BO15" s="24" t="s">
        <v>36</v>
      </c>
      <c r="BQ15" s="36" t="s">
        <v>45</v>
      </c>
    </row>
    <row r="16" spans="1:69" x14ac:dyDescent="0.25">
      <c r="AD16" s="18"/>
      <c r="AF16" s="24" t="s">
        <v>35</v>
      </c>
      <c r="AH16" s="24" t="s">
        <v>32</v>
      </c>
      <c r="AI16" s="24" t="s">
        <v>31</v>
      </c>
      <c r="AJ16" s="24" t="s">
        <v>34</v>
      </c>
      <c r="AL16" s="24" t="s">
        <v>39</v>
      </c>
      <c r="AM16" s="24" t="s">
        <v>40</v>
      </c>
      <c r="AN16" s="24" t="s">
        <v>39</v>
      </c>
      <c r="BQ16" s="18"/>
    </row>
    <row r="17" spans="3:69" x14ac:dyDescent="0.25">
      <c r="C17" s="24"/>
      <c r="H17" s="24"/>
      <c r="AD17" s="18"/>
      <c r="BQ17" s="18"/>
    </row>
  </sheetData>
  <sortState columnSort="1" ref="C2:AU16">
    <sortCondition ref="C15:AU15"/>
  </sortState>
  <pageMargins left="0.25" right="0.25" top="0.75" bottom="0.75" header="0.3" footer="0.3"/>
  <pageSetup paperSize="17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7"/>
  <sheetViews>
    <sheetView tabSelected="1" workbookViewId="0">
      <selection activeCell="A2" sqref="A2:BQ14"/>
    </sheetView>
  </sheetViews>
  <sheetFormatPr defaultRowHeight="15.75" x14ac:dyDescent="0.25"/>
  <cols>
    <col min="1" max="1" width="9.140625" style="24"/>
    <col min="2" max="2" width="51.28515625" style="24" customWidth="1"/>
    <col min="3" max="3" width="2.28515625" style="18" hidden="1" customWidth="1"/>
    <col min="4" max="6" width="3.7109375" style="24" hidden="1" customWidth="1"/>
    <col min="7" max="7" width="6.85546875" style="24" hidden="1" customWidth="1"/>
    <col min="8" max="8" width="2.28515625" style="18" hidden="1" customWidth="1"/>
    <col min="9" max="11" width="3.7109375" style="24" hidden="1" customWidth="1"/>
    <col min="12" max="12" width="6.5703125" style="24" hidden="1" customWidth="1"/>
    <col min="13" max="13" width="2.28515625" style="24" hidden="1" customWidth="1"/>
    <col min="14" max="18" width="3.7109375" style="24" hidden="1" customWidth="1"/>
    <col min="19" max="19" width="6.5703125" style="24" hidden="1" customWidth="1"/>
    <col min="20" max="20" width="2.28515625" style="24" hidden="1" customWidth="1"/>
    <col min="21" max="29" width="3.7109375" style="24" hidden="1" customWidth="1"/>
    <col min="30" max="30" width="7.140625" style="24" hidden="1" customWidth="1"/>
    <col min="31" max="31" width="2.28515625" style="24" hidden="1" customWidth="1"/>
    <col min="32" max="40" width="3.7109375" style="24" hidden="1" customWidth="1"/>
    <col min="41" max="41" width="7" style="24" hidden="1" customWidth="1"/>
    <col min="42" max="42" width="2.28515625" style="24" hidden="1" customWidth="1"/>
    <col min="43" max="46" width="3.7109375" style="24" hidden="1" customWidth="1"/>
    <col min="47" max="47" width="7.140625" style="24" hidden="1" customWidth="1"/>
    <col min="48" max="48" width="2.28515625" style="24" hidden="1" customWidth="1"/>
    <col min="49" max="52" width="3.7109375" style="24" hidden="1" customWidth="1"/>
    <col min="53" max="53" width="6.42578125" style="24" hidden="1" customWidth="1"/>
    <col min="54" max="54" width="2.28515625" style="24" hidden="1" customWidth="1"/>
    <col min="55" max="61" width="3.7109375" style="24" hidden="1" customWidth="1"/>
    <col min="62" max="62" width="7" style="24" hidden="1" customWidth="1"/>
    <col min="63" max="63" width="2.28515625" style="24" hidden="1" customWidth="1"/>
    <col min="64" max="66" width="3.7109375" style="24" hidden="1" customWidth="1"/>
    <col min="67" max="67" width="7.42578125" style="24" hidden="1" customWidth="1"/>
    <col min="68" max="68" width="2.28515625" style="24" hidden="1" customWidth="1"/>
    <col min="69" max="69" width="9.140625" style="24" bestFit="1" customWidth="1"/>
    <col min="70" max="16384" width="9.140625" style="24"/>
  </cols>
  <sheetData>
    <row r="2" spans="1:69" x14ac:dyDescent="0.25">
      <c r="A2" s="18"/>
      <c r="B2" s="18"/>
      <c r="C2" s="21"/>
      <c r="D2" s="22">
        <v>11</v>
      </c>
      <c r="E2" s="22">
        <v>17</v>
      </c>
      <c r="F2" s="22">
        <v>20</v>
      </c>
      <c r="G2" s="20" t="s">
        <v>43</v>
      </c>
      <c r="H2" s="21"/>
      <c r="I2" s="23">
        <v>2</v>
      </c>
      <c r="J2" s="22">
        <v>6</v>
      </c>
      <c r="K2" s="22">
        <v>10</v>
      </c>
      <c r="L2" s="20" t="s">
        <v>43</v>
      </c>
      <c r="M2" s="21"/>
      <c r="N2" s="22">
        <v>21</v>
      </c>
      <c r="O2" s="22">
        <v>29</v>
      </c>
      <c r="P2" s="22">
        <v>37</v>
      </c>
      <c r="Q2" s="22">
        <v>44</v>
      </c>
      <c r="R2" s="22">
        <v>45</v>
      </c>
      <c r="S2" s="20" t="s">
        <v>43</v>
      </c>
      <c r="T2" s="21"/>
      <c r="U2" s="22">
        <v>1</v>
      </c>
      <c r="V2" s="22">
        <v>5</v>
      </c>
      <c r="W2" s="22">
        <v>26</v>
      </c>
      <c r="X2" s="22">
        <v>32</v>
      </c>
      <c r="Y2" s="22">
        <v>36</v>
      </c>
      <c r="Z2" s="19">
        <v>38</v>
      </c>
      <c r="AA2" s="22">
        <v>40</v>
      </c>
      <c r="AB2" s="22">
        <v>41</v>
      </c>
      <c r="AC2" s="22">
        <v>43</v>
      </c>
      <c r="AD2" s="20" t="s">
        <v>43</v>
      </c>
      <c r="AE2" s="21"/>
      <c r="AF2" s="22">
        <v>7</v>
      </c>
      <c r="AG2" s="22">
        <v>9</v>
      </c>
      <c r="AH2" s="22">
        <v>12</v>
      </c>
      <c r="AI2" s="22">
        <v>13</v>
      </c>
      <c r="AJ2" s="22">
        <v>16</v>
      </c>
      <c r="AK2" s="22">
        <v>19</v>
      </c>
      <c r="AL2" s="22">
        <v>23</v>
      </c>
      <c r="AM2" s="22">
        <v>25</v>
      </c>
      <c r="AN2" s="22">
        <v>28</v>
      </c>
      <c r="AO2" s="20" t="s">
        <v>43</v>
      </c>
      <c r="AP2" s="21"/>
      <c r="AQ2" s="22">
        <v>3</v>
      </c>
      <c r="AR2" s="22">
        <v>4</v>
      </c>
      <c r="AS2" s="22">
        <v>24</v>
      </c>
      <c r="AT2" s="22">
        <v>27</v>
      </c>
      <c r="AU2" s="20" t="s">
        <v>43</v>
      </c>
      <c r="AV2" s="21"/>
      <c r="AW2" s="22">
        <v>8</v>
      </c>
      <c r="AX2" s="22">
        <v>15</v>
      </c>
      <c r="AY2" s="22">
        <v>22</v>
      </c>
      <c r="AZ2" s="22">
        <v>42</v>
      </c>
      <c r="BA2" s="20" t="s">
        <v>43</v>
      </c>
      <c r="BB2" s="21"/>
      <c r="BC2" s="22">
        <v>14</v>
      </c>
      <c r="BD2" s="22">
        <v>30</v>
      </c>
      <c r="BE2" s="22">
        <v>31</v>
      </c>
      <c r="BF2" s="22">
        <v>33</v>
      </c>
      <c r="BG2" s="22">
        <v>34</v>
      </c>
      <c r="BH2" s="22">
        <v>35</v>
      </c>
      <c r="BI2" s="22">
        <v>39</v>
      </c>
      <c r="BJ2" s="20" t="s">
        <v>43</v>
      </c>
      <c r="BK2" s="21"/>
      <c r="BL2" s="22">
        <v>18</v>
      </c>
      <c r="BM2" s="22">
        <v>46</v>
      </c>
      <c r="BN2" s="22">
        <v>47</v>
      </c>
      <c r="BO2" s="20" t="s">
        <v>43</v>
      </c>
      <c r="BP2" s="21"/>
      <c r="BQ2" s="25" t="s">
        <v>44</v>
      </c>
    </row>
    <row r="3" spans="1:69" ht="47.25" x14ac:dyDescent="0.25">
      <c r="A3" s="26" t="s">
        <v>4</v>
      </c>
      <c r="B3" s="27" t="s">
        <v>5</v>
      </c>
      <c r="C3" s="21"/>
      <c r="D3" s="30">
        <v>4</v>
      </c>
      <c r="E3" s="30">
        <v>6</v>
      </c>
      <c r="F3" s="29">
        <v>9</v>
      </c>
      <c r="G3" s="32">
        <f>SUM(D3:F3)/3</f>
        <v>6.333333333333333</v>
      </c>
      <c r="H3" s="21"/>
      <c r="I3" s="29">
        <v>4</v>
      </c>
      <c r="J3" s="30">
        <v>4</v>
      </c>
      <c r="K3" s="30">
        <v>5</v>
      </c>
      <c r="L3" s="32">
        <f t="shared" ref="L3:L14" si="0">SUM(I3:K3)/3</f>
        <v>4.333333333333333</v>
      </c>
      <c r="M3" s="21"/>
      <c r="N3" s="30">
        <v>3</v>
      </c>
      <c r="O3" s="30">
        <v>8</v>
      </c>
      <c r="P3" s="30">
        <v>9</v>
      </c>
      <c r="Q3" s="30">
        <v>2</v>
      </c>
      <c r="R3" s="30">
        <v>7</v>
      </c>
      <c r="S3" s="20">
        <f>SUM(N3:R3)/5</f>
        <v>5.8</v>
      </c>
      <c r="T3" s="21"/>
      <c r="U3" s="30">
        <v>1</v>
      </c>
      <c r="V3" s="30">
        <v>1</v>
      </c>
      <c r="W3" s="30">
        <v>6</v>
      </c>
      <c r="X3" s="30">
        <v>1</v>
      </c>
      <c r="Y3" s="30">
        <v>1</v>
      </c>
      <c r="Z3" s="28">
        <v>1</v>
      </c>
      <c r="AA3" s="30">
        <v>1</v>
      </c>
      <c r="AB3" s="30">
        <v>5</v>
      </c>
      <c r="AC3" s="30">
        <v>1</v>
      </c>
      <c r="AD3" s="32">
        <f t="shared" ref="AD3:AD14" si="1">SUM(U3:AC3)/9</f>
        <v>2</v>
      </c>
      <c r="AE3" s="21"/>
      <c r="AF3" s="30">
        <v>8</v>
      </c>
      <c r="AG3" s="30">
        <v>4</v>
      </c>
      <c r="AH3" s="30">
        <v>7</v>
      </c>
      <c r="AI3" s="30">
        <v>6</v>
      </c>
      <c r="AJ3" s="30">
        <v>9</v>
      </c>
      <c r="AK3" s="30">
        <v>7</v>
      </c>
      <c r="AL3" s="30">
        <v>1</v>
      </c>
      <c r="AM3" s="30">
        <v>8</v>
      </c>
      <c r="AN3" s="30">
        <v>3</v>
      </c>
      <c r="AO3" s="32">
        <f t="shared" ref="AO3:AO14" si="2">SUM(AF3:AN3)/9</f>
        <v>5.8888888888888893</v>
      </c>
      <c r="AP3" s="21"/>
      <c r="AQ3" s="30">
        <v>1</v>
      </c>
      <c r="AR3" s="30">
        <v>1</v>
      </c>
      <c r="AS3" s="30">
        <v>2</v>
      </c>
      <c r="AT3" s="30">
        <v>2</v>
      </c>
      <c r="AU3" s="32">
        <f t="shared" ref="AU3:AU14" si="3">SUM(AQ3:AT3)/4</f>
        <v>1.5</v>
      </c>
      <c r="AV3" s="21"/>
      <c r="AW3" s="30">
        <v>8</v>
      </c>
      <c r="AX3" s="30">
        <v>10</v>
      </c>
      <c r="AY3" s="30">
        <v>8</v>
      </c>
      <c r="AZ3" s="30">
        <v>1</v>
      </c>
      <c r="BA3" s="32">
        <f t="shared" ref="BA3:BA13" si="4">SUM(AW3:AZ3)/4</f>
        <v>6.75</v>
      </c>
      <c r="BB3" s="21"/>
      <c r="BC3" s="30">
        <v>1</v>
      </c>
      <c r="BD3" s="30">
        <v>1</v>
      </c>
      <c r="BE3" s="30">
        <v>2</v>
      </c>
      <c r="BF3" s="30">
        <v>1</v>
      </c>
      <c r="BG3" s="30">
        <v>1</v>
      </c>
      <c r="BH3" s="30">
        <v>1</v>
      </c>
      <c r="BI3" s="30">
        <v>1</v>
      </c>
      <c r="BJ3" s="32">
        <f t="shared" ref="BJ3:BJ14" si="5">SUM(BC3:BI3)/7</f>
        <v>1.1428571428571428</v>
      </c>
      <c r="BK3" s="21"/>
      <c r="BL3" s="30">
        <v>4</v>
      </c>
      <c r="BM3" s="30">
        <v>2</v>
      </c>
      <c r="BN3" s="30">
        <v>10</v>
      </c>
      <c r="BO3" s="32">
        <f t="shared" ref="BO3:BO14" si="6">SUM(BL3:BN3)/3</f>
        <v>5.333333333333333</v>
      </c>
      <c r="BP3" s="21"/>
      <c r="BQ3" s="33">
        <f t="shared" ref="BQ3:BQ14" si="7">SUM(L3+S3+G3+AO3+AU3+BA3+BJ3+BO3+AD3)/9</f>
        <v>4.3424162257495587</v>
      </c>
    </row>
    <row r="4" spans="1:69" ht="63" x14ac:dyDescent="0.25">
      <c r="A4" s="26" t="s">
        <v>2</v>
      </c>
      <c r="B4" s="27" t="s">
        <v>3</v>
      </c>
      <c r="C4" s="21"/>
      <c r="D4" s="30"/>
      <c r="E4" s="30">
        <v>4</v>
      </c>
      <c r="F4" s="29">
        <v>10</v>
      </c>
      <c r="G4" s="31">
        <f>SUM(D4:F4)/2</f>
        <v>7</v>
      </c>
      <c r="H4" s="21"/>
      <c r="I4" s="29">
        <v>3</v>
      </c>
      <c r="J4" s="30">
        <v>1</v>
      </c>
      <c r="K4" s="30">
        <v>3</v>
      </c>
      <c r="L4" s="32">
        <f t="shared" si="0"/>
        <v>2.3333333333333335</v>
      </c>
      <c r="M4" s="21"/>
      <c r="N4" s="30">
        <v>2</v>
      </c>
      <c r="O4" s="30">
        <v>5</v>
      </c>
      <c r="P4" s="30">
        <v>1</v>
      </c>
      <c r="Q4" s="30">
        <v>1</v>
      </c>
      <c r="R4" s="30">
        <v>5</v>
      </c>
      <c r="S4" s="20">
        <f>SUM(N4:R4)/5</f>
        <v>2.8</v>
      </c>
      <c r="T4" s="21"/>
      <c r="U4" s="30">
        <v>2</v>
      </c>
      <c r="V4" s="30">
        <v>3</v>
      </c>
      <c r="W4" s="30">
        <v>5</v>
      </c>
      <c r="X4" s="30">
        <v>3</v>
      </c>
      <c r="Y4" s="30">
        <v>9</v>
      </c>
      <c r="Z4" s="28">
        <v>3</v>
      </c>
      <c r="AA4" s="30">
        <v>3</v>
      </c>
      <c r="AB4" s="30">
        <v>3</v>
      </c>
      <c r="AC4" s="30">
        <v>2</v>
      </c>
      <c r="AD4" s="32">
        <f t="shared" si="1"/>
        <v>3.6666666666666665</v>
      </c>
      <c r="AE4" s="21"/>
      <c r="AF4" s="30">
        <v>4</v>
      </c>
      <c r="AG4" s="30">
        <v>2</v>
      </c>
      <c r="AH4" s="30">
        <v>2</v>
      </c>
      <c r="AI4" s="30">
        <v>11</v>
      </c>
      <c r="AJ4" s="30">
        <v>10</v>
      </c>
      <c r="AK4" s="30">
        <v>6</v>
      </c>
      <c r="AL4" s="30">
        <v>4</v>
      </c>
      <c r="AM4" s="30">
        <v>9</v>
      </c>
      <c r="AN4" s="30">
        <v>7</v>
      </c>
      <c r="AO4" s="32">
        <f t="shared" si="2"/>
        <v>6.1111111111111107</v>
      </c>
      <c r="AP4" s="21"/>
      <c r="AQ4" s="30">
        <v>2</v>
      </c>
      <c r="AR4" s="30">
        <v>8</v>
      </c>
      <c r="AS4" s="30">
        <v>4</v>
      </c>
      <c r="AT4" s="30">
        <v>5</v>
      </c>
      <c r="AU4" s="32">
        <f t="shared" si="3"/>
        <v>4.75</v>
      </c>
      <c r="AV4" s="21"/>
      <c r="AW4" s="30">
        <v>3</v>
      </c>
      <c r="AX4" s="30">
        <v>1</v>
      </c>
      <c r="AY4" s="30">
        <v>1</v>
      </c>
      <c r="AZ4" s="30">
        <v>12</v>
      </c>
      <c r="BA4" s="32">
        <f t="shared" si="4"/>
        <v>4.25</v>
      </c>
      <c r="BB4" s="21"/>
      <c r="BC4" s="30">
        <v>4</v>
      </c>
      <c r="BD4" s="30">
        <v>9</v>
      </c>
      <c r="BE4" s="30">
        <v>1</v>
      </c>
      <c r="BF4" s="30">
        <v>2</v>
      </c>
      <c r="BG4" s="30">
        <v>2</v>
      </c>
      <c r="BH4" s="30">
        <v>9</v>
      </c>
      <c r="BI4" s="30">
        <v>2</v>
      </c>
      <c r="BJ4" s="32">
        <f t="shared" si="5"/>
        <v>4.1428571428571432</v>
      </c>
      <c r="BK4" s="21"/>
      <c r="BL4" s="30">
        <v>8</v>
      </c>
      <c r="BM4" s="30">
        <v>3</v>
      </c>
      <c r="BN4" s="30">
        <v>2</v>
      </c>
      <c r="BO4" s="32">
        <f t="shared" si="6"/>
        <v>4.333333333333333</v>
      </c>
      <c r="BP4" s="21"/>
      <c r="BQ4" s="33">
        <f t="shared" si="7"/>
        <v>4.3763668430335096</v>
      </c>
    </row>
    <row r="5" spans="1:69" ht="31.5" x14ac:dyDescent="0.25">
      <c r="A5" s="26" t="s">
        <v>0</v>
      </c>
      <c r="B5" s="27" t="s">
        <v>1</v>
      </c>
      <c r="C5" s="21"/>
      <c r="D5" s="30">
        <v>1</v>
      </c>
      <c r="E5" s="30">
        <v>11</v>
      </c>
      <c r="F5" s="29">
        <v>4</v>
      </c>
      <c r="G5" s="32">
        <f>SUM(D5:F5)/3</f>
        <v>5.333333333333333</v>
      </c>
      <c r="H5" s="21"/>
      <c r="I5" s="29">
        <v>1</v>
      </c>
      <c r="J5" s="30">
        <v>3</v>
      </c>
      <c r="K5" s="30">
        <v>1</v>
      </c>
      <c r="L5" s="32">
        <f t="shared" si="0"/>
        <v>1.6666666666666667</v>
      </c>
      <c r="M5" s="21"/>
      <c r="N5" s="30">
        <v>1</v>
      </c>
      <c r="O5" s="30">
        <v>4</v>
      </c>
      <c r="P5" s="30">
        <v>11</v>
      </c>
      <c r="Q5" s="30">
        <v>3</v>
      </c>
      <c r="R5" s="30">
        <v>1</v>
      </c>
      <c r="S5" s="20">
        <f>SUM(N5:R5)/5</f>
        <v>4</v>
      </c>
      <c r="T5" s="21"/>
      <c r="U5" s="30">
        <v>4</v>
      </c>
      <c r="V5" s="30">
        <v>5</v>
      </c>
      <c r="W5" s="30">
        <v>1</v>
      </c>
      <c r="X5" s="30">
        <v>6</v>
      </c>
      <c r="Y5" s="30">
        <v>10</v>
      </c>
      <c r="Z5" s="28">
        <v>12</v>
      </c>
      <c r="AA5" s="30">
        <v>5</v>
      </c>
      <c r="AB5" s="30">
        <v>1</v>
      </c>
      <c r="AC5" s="30">
        <v>3</v>
      </c>
      <c r="AD5" s="32">
        <f t="shared" si="1"/>
        <v>5.2222222222222223</v>
      </c>
      <c r="AE5" s="21"/>
      <c r="AF5" s="30">
        <v>10</v>
      </c>
      <c r="AG5" s="30">
        <v>1</v>
      </c>
      <c r="AH5" s="30">
        <v>4</v>
      </c>
      <c r="AI5" s="30">
        <v>12</v>
      </c>
      <c r="AJ5" s="30">
        <v>12</v>
      </c>
      <c r="AK5" s="30">
        <v>5</v>
      </c>
      <c r="AL5" s="30">
        <v>8</v>
      </c>
      <c r="AM5" s="30">
        <v>7</v>
      </c>
      <c r="AN5" s="30">
        <v>8</v>
      </c>
      <c r="AO5" s="32">
        <f t="shared" si="2"/>
        <v>7.4444444444444446</v>
      </c>
      <c r="AP5" s="21"/>
      <c r="AQ5" s="30">
        <v>6</v>
      </c>
      <c r="AR5" s="30">
        <v>4</v>
      </c>
      <c r="AS5" s="30">
        <v>1</v>
      </c>
      <c r="AT5" s="30">
        <v>1</v>
      </c>
      <c r="AU5" s="32">
        <f t="shared" si="3"/>
        <v>3</v>
      </c>
      <c r="AV5" s="21"/>
      <c r="AW5" s="30">
        <v>1</v>
      </c>
      <c r="AX5" s="30">
        <v>6</v>
      </c>
      <c r="AY5" s="30">
        <v>3</v>
      </c>
      <c r="AZ5" s="30">
        <v>2</v>
      </c>
      <c r="BA5" s="31">
        <f t="shared" si="4"/>
        <v>3</v>
      </c>
      <c r="BB5" s="21"/>
      <c r="BC5" s="30">
        <v>12</v>
      </c>
      <c r="BD5" s="30">
        <v>7</v>
      </c>
      <c r="BE5" s="30">
        <v>6</v>
      </c>
      <c r="BF5" s="30">
        <v>12</v>
      </c>
      <c r="BG5" s="30">
        <v>12</v>
      </c>
      <c r="BH5" s="30">
        <v>12</v>
      </c>
      <c r="BI5" s="30">
        <v>6</v>
      </c>
      <c r="BJ5" s="32">
        <f t="shared" si="5"/>
        <v>9.5714285714285712</v>
      </c>
      <c r="BK5" s="21"/>
      <c r="BL5" s="30">
        <v>2</v>
      </c>
      <c r="BM5" s="30">
        <v>1</v>
      </c>
      <c r="BN5" s="30">
        <v>1</v>
      </c>
      <c r="BO5" s="32">
        <f t="shared" si="6"/>
        <v>1.3333333333333333</v>
      </c>
      <c r="BP5" s="21"/>
      <c r="BQ5" s="33">
        <f t="shared" si="7"/>
        <v>4.5079365079365079</v>
      </c>
    </row>
    <row r="6" spans="1:69" ht="47.25" x14ac:dyDescent="0.25">
      <c r="A6" s="26" t="s">
        <v>7</v>
      </c>
      <c r="B6" s="27" t="s">
        <v>8</v>
      </c>
      <c r="C6" s="21"/>
      <c r="D6" s="30">
        <v>3</v>
      </c>
      <c r="E6" s="30">
        <v>7</v>
      </c>
      <c r="F6" s="29">
        <v>7</v>
      </c>
      <c r="G6" s="32">
        <f>SUM(D6:F6)/3</f>
        <v>5.666666666666667</v>
      </c>
      <c r="H6" s="21"/>
      <c r="I6" s="29">
        <v>5</v>
      </c>
      <c r="J6" s="30">
        <v>6</v>
      </c>
      <c r="K6" s="30">
        <v>6</v>
      </c>
      <c r="L6" s="32">
        <f t="shared" si="0"/>
        <v>5.666666666666667</v>
      </c>
      <c r="M6" s="21"/>
      <c r="N6" s="30">
        <v>7</v>
      </c>
      <c r="O6" s="30">
        <v>7</v>
      </c>
      <c r="P6" s="30">
        <v>6</v>
      </c>
      <c r="Q6" s="30"/>
      <c r="R6" s="30">
        <v>4</v>
      </c>
      <c r="S6" s="20">
        <f>SUM(N6:R6)/4</f>
        <v>6</v>
      </c>
      <c r="T6" s="21"/>
      <c r="U6" s="30">
        <v>3</v>
      </c>
      <c r="V6" s="30">
        <v>6</v>
      </c>
      <c r="W6" s="30">
        <v>9</v>
      </c>
      <c r="X6" s="30">
        <v>9</v>
      </c>
      <c r="Y6" s="30">
        <v>4</v>
      </c>
      <c r="Z6" s="28">
        <v>8</v>
      </c>
      <c r="AA6" s="30">
        <v>8</v>
      </c>
      <c r="AB6" s="30">
        <v>8</v>
      </c>
      <c r="AC6" s="30">
        <v>5</v>
      </c>
      <c r="AD6" s="32">
        <f t="shared" si="1"/>
        <v>6.666666666666667</v>
      </c>
      <c r="AE6" s="21"/>
      <c r="AF6" s="30">
        <v>5</v>
      </c>
      <c r="AG6" s="30">
        <v>7</v>
      </c>
      <c r="AH6" s="30">
        <v>6</v>
      </c>
      <c r="AI6" s="30">
        <v>4</v>
      </c>
      <c r="AJ6" s="30">
        <v>2</v>
      </c>
      <c r="AK6" s="30">
        <v>4</v>
      </c>
      <c r="AL6" s="30">
        <v>2</v>
      </c>
      <c r="AM6" s="30">
        <v>5</v>
      </c>
      <c r="AN6" s="30">
        <v>1</v>
      </c>
      <c r="AO6" s="32">
        <f t="shared" si="2"/>
        <v>4</v>
      </c>
      <c r="AP6" s="21"/>
      <c r="AQ6" s="30">
        <v>3</v>
      </c>
      <c r="AR6" s="30">
        <v>7</v>
      </c>
      <c r="AS6" s="30">
        <v>9</v>
      </c>
      <c r="AT6" s="30">
        <v>3</v>
      </c>
      <c r="AU6" s="32">
        <f t="shared" si="3"/>
        <v>5.5</v>
      </c>
      <c r="AV6" s="21"/>
      <c r="AW6" s="30">
        <v>4</v>
      </c>
      <c r="AX6" s="30">
        <v>5</v>
      </c>
      <c r="AY6" s="30">
        <v>2</v>
      </c>
      <c r="AZ6" s="30">
        <v>4</v>
      </c>
      <c r="BA6" s="32">
        <f t="shared" si="4"/>
        <v>3.75</v>
      </c>
      <c r="BB6" s="21"/>
      <c r="BC6" s="30">
        <v>3</v>
      </c>
      <c r="BD6" s="30">
        <v>4</v>
      </c>
      <c r="BE6" s="30">
        <v>7</v>
      </c>
      <c r="BF6" s="30">
        <v>4</v>
      </c>
      <c r="BG6" s="30">
        <v>6</v>
      </c>
      <c r="BH6" s="30">
        <v>8</v>
      </c>
      <c r="BI6" s="30">
        <v>4</v>
      </c>
      <c r="BJ6" s="32">
        <f t="shared" si="5"/>
        <v>5.1428571428571432</v>
      </c>
      <c r="BK6" s="21"/>
      <c r="BL6" s="30">
        <v>7</v>
      </c>
      <c r="BM6" s="30">
        <v>7</v>
      </c>
      <c r="BN6" s="30">
        <v>5</v>
      </c>
      <c r="BO6" s="32">
        <f t="shared" si="6"/>
        <v>6.333333333333333</v>
      </c>
      <c r="BP6" s="21"/>
      <c r="BQ6" s="33">
        <f t="shared" si="7"/>
        <v>5.4140211640211646</v>
      </c>
    </row>
    <row r="7" spans="1:69" ht="94.5" x14ac:dyDescent="0.25">
      <c r="A7" s="26" t="s">
        <v>6</v>
      </c>
      <c r="B7" s="27" t="s">
        <v>42</v>
      </c>
      <c r="C7" s="21"/>
      <c r="D7" s="30"/>
      <c r="E7" s="30">
        <v>10</v>
      </c>
      <c r="F7" s="29">
        <v>8</v>
      </c>
      <c r="G7" s="31">
        <f>SUM(D7:F7)/2</f>
        <v>9</v>
      </c>
      <c r="H7" s="21"/>
      <c r="I7" s="29">
        <v>2</v>
      </c>
      <c r="J7" s="30">
        <v>7</v>
      </c>
      <c r="K7" s="30">
        <v>7</v>
      </c>
      <c r="L7" s="32">
        <f t="shared" si="0"/>
        <v>5.333333333333333</v>
      </c>
      <c r="M7" s="21"/>
      <c r="N7" s="30">
        <v>4</v>
      </c>
      <c r="O7" s="30">
        <v>1</v>
      </c>
      <c r="P7" s="30">
        <v>5</v>
      </c>
      <c r="Q7" s="30">
        <v>4</v>
      </c>
      <c r="R7" s="30">
        <v>3</v>
      </c>
      <c r="S7" s="20">
        <f>SUM(N7:R7)/5</f>
        <v>3.4</v>
      </c>
      <c r="T7" s="21"/>
      <c r="U7" s="30">
        <v>7</v>
      </c>
      <c r="V7" s="30">
        <v>4</v>
      </c>
      <c r="W7" s="30">
        <v>4</v>
      </c>
      <c r="X7" s="30">
        <v>7</v>
      </c>
      <c r="Y7" s="30">
        <v>8</v>
      </c>
      <c r="Z7" s="28">
        <v>9</v>
      </c>
      <c r="AA7" s="30">
        <v>7</v>
      </c>
      <c r="AB7" s="30">
        <v>4</v>
      </c>
      <c r="AC7" s="30">
        <v>4</v>
      </c>
      <c r="AD7" s="32">
        <f t="shared" si="1"/>
        <v>6</v>
      </c>
      <c r="AE7" s="21"/>
      <c r="AF7" s="30">
        <v>6</v>
      </c>
      <c r="AG7" s="30">
        <v>5</v>
      </c>
      <c r="AH7" s="30">
        <v>8</v>
      </c>
      <c r="AI7" s="30">
        <v>10</v>
      </c>
      <c r="AJ7" s="30">
        <v>11</v>
      </c>
      <c r="AK7" s="30">
        <v>8</v>
      </c>
      <c r="AL7" s="30">
        <v>5</v>
      </c>
      <c r="AM7" s="30">
        <v>10</v>
      </c>
      <c r="AN7" s="30">
        <v>9</v>
      </c>
      <c r="AO7" s="32">
        <f t="shared" si="2"/>
        <v>8</v>
      </c>
      <c r="AP7" s="21"/>
      <c r="AQ7" s="30">
        <v>4</v>
      </c>
      <c r="AR7" s="30">
        <v>2</v>
      </c>
      <c r="AS7" s="30">
        <v>10</v>
      </c>
      <c r="AT7" s="30">
        <v>11</v>
      </c>
      <c r="AU7" s="32">
        <f t="shared" si="3"/>
        <v>6.75</v>
      </c>
      <c r="AV7" s="21"/>
      <c r="AW7" s="30">
        <v>2</v>
      </c>
      <c r="AX7" s="30">
        <v>4</v>
      </c>
      <c r="AY7" s="30">
        <v>4</v>
      </c>
      <c r="AZ7" s="30">
        <v>9</v>
      </c>
      <c r="BA7" s="32">
        <f t="shared" si="4"/>
        <v>4.75</v>
      </c>
      <c r="BB7" s="21"/>
      <c r="BC7" s="30">
        <v>2</v>
      </c>
      <c r="BD7" s="30">
        <v>8</v>
      </c>
      <c r="BE7" s="30">
        <v>11</v>
      </c>
      <c r="BF7" s="30">
        <v>11</v>
      </c>
      <c r="BG7" s="30">
        <v>5</v>
      </c>
      <c r="BH7" s="30">
        <v>10</v>
      </c>
      <c r="BI7" s="30">
        <v>5</v>
      </c>
      <c r="BJ7" s="32">
        <f t="shared" si="5"/>
        <v>7.4285714285714288</v>
      </c>
      <c r="BK7" s="21"/>
      <c r="BL7" s="30">
        <v>1</v>
      </c>
      <c r="BM7" s="30">
        <v>4</v>
      </c>
      <c r="BN7" s="30">
        <v>4</v>
      </c>
      <c r="BO7" s="32">
        <f t="shared" si="6"/>
        <v>3</v>
      </c>
      <c r="BP7" s="21"/>
      <c r="BQ7" s="33">
        <f t="shared" si="7"/>
        <v>5.9624338624338629</v>
      </c>
    </row>
    <row r="8" spans="1:69" ht="63" x14ac:dyDescent="0.25">
      <c r="A8" s="26" t="s">
        <v>15</v>
      </c>
      <c r="B8" s="27" t="s">
        <v>16</v>
      </c>
      <c r="C8" s="21"/>
      <c r="D8" s="30"/>
      <c r="E8" s="30">
        <v>3</v>
      </c>
      <c r="F8" s="29">
        <v>2</v>
      </c>
      <c r="G8" s="32">
        <f>SUM(D8:F8)/2</f>
        <v>2.5</v>
      </c>
      <c r="H8" s="21"/>
      <c r="I8" s="29">
        <v>11</v>
      </c>
      <c r="J8" s="30">
        <v>10</v>
      </c>
      <c r="K8" s="30">
        <v>10</v>
      </c>
      <c r="L8" s="32">
        <f t="shared" si="0"/>
        <v>10.333333333333334</v>
      </c>
      <c r="M8" s="21"/>
      <c r="N8" s="30">
        <v>8</v>
      </c>
      <c r="O8" s="30">
        <v>2</v>
      </c>
      <c r="P8" s="30">
        <v>8</v>
      </c>
      <c r="Q8" s="30">
        <v>5</v>
      </c>
      <c r="R8" s="30">
        <v>9</v>
      </c>
      <c r="S8" s="20">
        <f>SUM(N8:R8)/5</f>
        <v>6.4</v>
      </c>
      <c r="T8" s="21"/>
      <c r="U8" s="30">
        <v>5</v>
      </c>
      <c r="V8" s="30">
        <v>7</v>
      </c>
      <c r="W8" s="30">
        <v>7</v>
      </c>
      <c r="X8" s="30">
        <v>4</v>
      </c>
      <c r="Y8" s="30">
        <v>3</v>
      </c>
      <c r="Z8" s="28">
        <v>7</v>
      </c>
      <c r="AA8" s="30">
        <v>6</v>
      </c>
      <c r="AB8" s="30">
        <v>10</v>
      </c>
      <c r="AC8" s="30">
        <v>7</v>
      </c>
      <c r="AD8" s="32">
        <f t="shared" si="1"/>
        <v>6.2222222222222223</v>
      </c>
      <c r="AE8" s="21"/>
      <c r="AF8" s="30">
        <v>7</v>
      </c>
      <c r="AG8" s="30">
        <v>9</v>
      </c>
      <c r="AH8" s="30">
        <v>5</v>
      </c>
      <c r="AI8" s="30">
        <v>8</v>
      </c>
      <c r="AJ8" s="30">
        <v>4</v>
      </c>
      <c r="AK8" s="30">
        <v>3</v>
      </c>
      <c r="AL8" s="30">
        <v>3</v>
      </c>
      <c r="AM8" s="30">
        <v>6</v>
      </c>
      <c r="AN8" s="30">
        <v>5</v>
      </c>
      <c r="AO8" s="32">
        <f t="shared" si="2"/>
        <v>5.5555555555555554</v>
      </c>
      <c r="AP8" s="21"/>
      <c r="AQ8" s="30">
        <v>7</v>
      </c>
      <c r="AR8" s="30">
        <v>6</v>
      </c>
      <c r="AS8" s="30">
        <v>6</v>
      </c>
      <c r="AT8" s="30">
        <v>10</v>
      </c>
      <c r="AU8" s="32">
        <f t="shared" si="3"/>
        <v>7.25</v>
      </c>
      <c r="AV8" s="21"/>
      <c r="AW8" s="30">
        <v>7</v>
      </c>
      <c r="AX8" s="30">
        <v>3</v>
      </c>
      <c r="AY8" s="30">
        <v>7</v>
      </c>
      <c r="AZ8" s="30">
        <v>5</v>
      </c>
      <c r="BA8" s="32">
        <f t="shared" si="4"/>
        <v>5.5</v>
      </c>
      <c r="BB8" s="21"/>
      <c r="BC8" s="30">
        <v>8</v>
      </c>
      <c r="BD8" s="30">
        <v>2</v>
      </c>
      <c r="BE8" s="30">
        <v>4</v>
      </c>
      <c r="BF8" s="30">
        <v>8</v>
      </c>
      <c r="BG8" s="30">
        <v>8</v>
      </c>
      <c r="BH8" s="30">
        <v>4</v>
      </c>
      <c r="BI8" s="30">
        <v>9</v>
      </c>
      <c r="BJ8" s="32">
        <f t="shared" si="5"/>
        <v>6.1428571428571432</v>
      </c>
      <c r="BK8" s="21"/>
      <c r="BL8" s="30">
        <v>10</v>
      </c>
      <c r="BM8" s="30">
        <v>10</v>
      </c>
      <c r="BN8" s="30">
        <v>3</v>
      </c>
      <c r="BO8" s="32">
        <f t="shared" si="6"/>
        <v>7.666666666666667</v>
      </c>
      <c r="BP8" s="21"/>
      <c r="BQ8" s="33">
        <f t="shared" si="7"/>
        <v>6.3967372134038802</v>
      </c>
    </row>
    <row r="9" spans="1:69" ht="63" x14ac:dyDescent="0.25">
      <c r="A9" s="26" t="s">
        <v>11</v>
      </c>
      <c r="B9" s="27" t="s">
        <v>12</v>
      </c>
      <c r="C9" s="21"/>
      <c r="D9" s="30"/>
      <c r="E9" s="30">
        <v>1</v>
      </c>
      <c r="F9" s="29">
        <v>1</v>
      </c>
      <c r="G9" s="31">
        <f>SUM(D9:F9)/2</f>
        <v>1</v>
      </c>
      <c r="H9" s="21"/>
      <c r="I9" s="29">
        <v>9</v>
      </c>
      <c r="J9" s="30">
        <v>8</v>
      </c>
      <c r="K9" s="30">
        <v>2</v>
      </c>
      <c r="L9" s="32">
        <f t="shared" si="0"/>
        <v>6.333333333333333</v>
      </c>
      <c r="M9" s="21"/>
      <c r="N9" s="30">
        <v>9</v>
      </c>
      <c r="O9" s="30">
        <v>11</v>
      </c>
      <c r="P9" s="30">
        <v>2</v>
      </c>
      <c r="Q9" s="30"/>
      <c r="R9" s="30">
        <v>12</v>
      </c>
      <c r="S9" s="20">
        <f t="shared" ref="S9:S14" si="8">SUM(N9:R9)/4</f>
        <v>8.5</v>
      </c>
      <c r="T9" s="21"/>
      <c r="U9" s="30">
        <v>6</v>
      </c>
      <c r="V9" s="30">
        <v>11</v>
      </c>
      <c r="W9" s="30">
        <v>8</v>
      </c>
      <c r="X9" s="30">
        <v>11</v>
      </c>
      <c r="Y9" s="30">
        <v>7</v>
      </c>
      <c r="Z9" s="28">
        <v>11</v>
      </c>
      <c r="AA9" s="30">
        <v>2</v>
      </c>
      <c r="AB9" s="30">
        <v>11</v>
      </c>
      <c r="AC9" s="30">
        <v>6</v>
      </c>
      <c r="AD9" s="32">
        <f t="shared" si="1"/>
        <v>8.1111111111111107</v>
      </c>
      <c r="AE9" s="21"/>
      <c r="AF9" s="30">
        <v>9</v>
      </c>
      <c r="AG9" s="30">
        <v>3</v>
      </c>
      <c r="AH9" s="30">
        <v>10</v>
      </c>
      <c r="AI9" s="30">
        <v>1</v>
      </c>
      <c r="AJ9" s="30">
        <v>7</v>
      </c>
      <c r="AK9" s="30">
        <v>9</v>
      </c>
      <c r="AL9" s="30">
        <v>9</v>
      </c>
      <c r="AM9" s="30">
        <v>2</v>
      </c>
      <c r="AN9" s="30">
        <v>2</v>
      </c>
      <c r="AO9" s="32">
        <f t="shared" si="2"/>
        <v>5.7777777777777777</v>
      </c>
      <c r="AP9" s="21"/>
      <c r="AQ9" s="30">
        <v>8</v>
      </c>
      <c r="AR9" s="30">
        <v>9</v>
      </c>
      <c r="AS9" s="30">
        <v>5</v>
      </c>
      <c r="AT9" s="30">
        <v>6</v>
      </c>
      <c r="AU9" s="31">
        <f t="shared" si="3"/>
        <v>7</v>
      </c>
      <c r="AV9" s="21"/>
      <c r="AW9" s="30">
        <v>11</v>
      </c>
      <c r="AX9" s="30">
        <v>7</v>
      </c>
      <c r="AY9" s="30">
        <v>5</v>
      </c>
      <c r="AZ9" s="30">
        <v>7</v>
      </c>
      <c r="BA9" s="32">
        <f t="shared" si="4"/>
        <v>7.5</v>
      </c>
      <c r="BB9" s="21"/>
      <c r="BC9" s="30">
        <v>6</v>
      </c>
      <c r="BD9" s="30">
        <v>5</v>
      </c>
      <c r="BE9" s="30">
        <v>3</v>
      </c>
      <c r="BF9" s="30">
        <v>9</v>
      </c>
      <c r="BG9" s="30">
        <v>7</v>
      </c>
      <c r="BH9" s="30">
        <v>2</v>
      </c>
      <c r="BI9" s="30">
        <v>8</v>
      </c>
      <c r="BJ9" s="32">
        <f t="shared" si="5"/>
        <v>5.7142857142857144</v>
      </c>
      <c r="BK9" s="21"/>
      <c r="BL9" s="30">
        <v>11</v>
      </c>
      <c r="BM9" s="30">
        <v>8</v>
      </c>
      <c r="BN9" s="30">
        <v>7</v>
      </c>
      <c r="BO9" s="32">
        <f t="shared" si="6"/>
        <v>8.6666666666666661</v>
      </c>
      <c r="BP9" s="21"/>
      <c r="BQ9" s="33">
        <f t="shared" si="7"/>
        <v>6.5114638447971789</v>
      </c>
    </row>
    <row r="10" spans="1:69" ht="47.25" x14ac:dyDescent="0.25">
      <c r="A10" s="26" t="s">
        <v>13</v>
      </c>
      <c r="B10" s="27" t="s">
        <v>14</v>
      </c>
      <c r="C10" s="21"/>
      <c r="D10" s="30">
        <v>2</v>
      </c>
      <c r="E10" s="30">
        <v>9</v>
      </c>
      <c r="F10" s="29">
        <v>5</v>
      </c>
      <c r="G10" s="32">
        <f>SUM(D10:F10)/3</f>
        <v>5.333333333333333</v>
      </c>
      <c r="H10" s="21"/>
      <c r="I10" s="29">
        <v>10</v>
      </c>
      <c r="J10" s="30">
        <v>5</v>
      </c>
      <c r="K10" s="30">
        <v>8</v>
      </c>
      <c r="L10" s="32">
        <f t="shared" si="0"/>
        <v>7.666666666666667</v>
      </c>
      <c r="M10" s="21"/>
      <c r="N10" s="30">
        <v>6</v>
      </c>
      <c r="O10" s="30">
        <v>12</v>
      </c>
      <c r="P10" s="30">
        <v>4</v>
      </c>
      <c r="Q10" s="30"/>
      <c r="R10" s="30">
        <v>10</v>
      </c>
      <c r="S10" s="20">
        <f t="shared" si="8"/>
        <v>8</v>
      </c>
      <c r="T10" s="21"/>
      <c r="U10" s="30">
        <v>8</v>
      </c>
      <c r="V10" s="30">
        <v>8</v>
      </c>
      <c r="W10" s="30">
        <v>10</v>
      </c>
      <c r="X10" s="30">
        <v>10</v>
      </c>
      <c r="Y10" s="30">
        <v>2</v>
      </c>
      <c r="Z10" s="28">
        <v>5</v>
      </c>
      <c r="AA10" s="30">
        <v>4</v>
      </c>
      <c r="AB10" s="30">
        <v>6</v>
      </c>
      <c r="AC10" s="30">
        <v>10</v>
      </c>
      <c r="AD10" s="32">
        <f t="shared" si="1"/>
        <v>7</v>
      </c>
      <c r="AE10" s="21"/>
      <c r="AF10" s="30">
        <v>1</v>
      </c>
      <c r="AG10" s="30">
        <v>8</v>
      </c>
      <c r="AH10" s="30">
        <v>1</v>
      </c>
      <c r="AI10" s="30">
        <v>3</v>
      </c>
      <c r="AJ10" s="30">
        <v>3</v>
      </c>
      <c r="AK10" s="30">
        <v>1</v>
      </c>
      <c r="AL10" s="30">
        <v>10</v>
      </c>
      <c r="AM10" s="30">
        <v>4</v>
      </c>
      <c r="AN10" s="30">
        <v>4</v>
      </c>
      <c r="AO10" s="32">
        <f t="shared" si="2"/>
        <v>3.8888888888888888</v>
      </c>
      <c r="AP10" s="21"/>
      <c r="AQ10" s="30">
        <v>12</v>
      </c>
      <c r="AR10" s="30">
        <v>10</v>
      </c>
      <c r="AS10" s="30">
        <v>7</v>
      </c>
      <c r="AT10" s="30">
        <v>7</v>
      </c>
      <c r="AU10" s="31">
        <f t="shared" si="3"/>
        <v>9</v>
      </c>
      <c r="AV10" s="21"/>
      <c r="AW10" s="30">
        <v>6</v>
      </c>
      <c r="AX10" s="30">
        <v>8</v>
      </c>
      <c r="AY10" s="30">
        <v>6</v>
      </c>
      <c r="AZ10" s="30">
        <v>8</v>
      </c>
      <c r="BA10" s="31">
        <f t="shared" si="4"/>
        <v>7</v>
      </c>
      <c r="BB10" s="21"/>
      <c r="BC10" s="30">
        <v>9</v>
      </c>
      <c r="BD10" s="30">
        <v>3</v>
      </c>
      <c r="BE10" s="30">
        <v>5</v>
      </c>
      <c r="BF10" s="30">
        <v>7</v>
      </c>
      <c r="BG10" s="30">
        <v>4</v>
      </c>
      <c r="BH10" s="30">
        <v>3</v>
      </c>
      <c r="BI10" s="30">
        <v>7</v>
      </c>
      <c r="BJ10" s="32">
        <f t="shared" si="5"/>
        <v>5.4285714285714288</v>
      </c>
      <c r="BK10" s="21"/>
      <c r="BL10" s="30">
        <v>6</v>
      </c>
      <c r="BM10" s="30">
        <v>6</v>
      </c>
      <c r="BN10" s="30">
        <v>11</v>
      </c>
      <c r="BO10" s="32">
        <f t="shared" si="6"/>
        <v>7.666666666666667</v>
      </c>
      <c r="BP10" s="21"/>
      <c r="BQ10" s="33">
        <f t="shared" si="7"/>
        <v>6.7760141093474422</v>
      </c>
    </row>
    <row r="11" spans="1:69" ht="31.5" x14ac:dyDescent="0.25">
      <c r="A11" s="26" t="s">
        <v>20</v>
      </c>
      <c r="B11" s="27" t="s">
        <v>19</v>
      </c>
      <c r="C11" s="21"/>
      <c r="D11" s="30"/>
      <c r="E11" s="30">
        <v>2</v>
      </c>
      <c r="F11" s="29">
        <v>6</v>
      </c>
      <c r="G11" s="31">
        <f>SUM(D11:F11)/2</f>
        <v>4</v>
      </c>
      <c r="H11" s="21"/>
      <c r="I11" s="29">
        <v>7</v>
      </c>
      <c r="J11" s="30">
        <v>12</v>
      </c>
      <c r="K11" s="30">
        <v>11</v>
      </c>
      <c r="L11" s="20">
        <f t="shared" si="0"/>
        <v>10</v>
      </c>
      <c r="M11" s="21"/>
      <c r="N11" s="30">
        <v>12</v>
      </c>
      <c r="O11" s="30">
        <v>3</v>
      </c>
      <c r="P11" s="30">
        <v>10</v>
      </c>
      <c r="Q11" s="30"/>
      <c r="R11" s="30">
        <v>11</v>
      </c>
      <c r="S11" s="20">
        <f t="shared" si="8"/>
        <v>9</v>
      </c>
      <c r="T11" s="21"/>
      <c r="U11" s="30"/>
      <c r="V11" s="30">
        <v>10</v>
      </c>
      <c r="W11" s="30">
        <v>2</v>
      </c>
      <c r="X11" s="30">
        <v>12</v>
      </c>
      <c r="Y11" s="30">
        <v>11</v>
      </c>
      <c r="Z11" s="28">
        <v>4</v>
      </c>
      <c r="AA11" s="30">
        <v>11</v>
      </c>
      <c r="AB11" s="30">
        <v>2</v>
      </c>
      <c r="AC11" s="30">
        <v>8</v>
      </c>
      <c r="AD11" s="32">
        <f t="shared" si="1"/>
        <v>6.666666666666667</v>
      </c>
      <c r="AE11" s="21"/>
      <c r="AF11" s="30">
        <v>2</v>
      </c>
      <c r="AG11" s="30">
        <v>10</v>
      </c>
      <c r="AH11" s="30">
        <v>9</v>
      </c>
      <c r="AI11" s="30">
        <v>7</v>
      </c>
      <c r="AJ11" s="30">
        <v>1</v>
      </c>
      <c r="AK11" s="30">
        <v>10</v>
      </c>
      <c r="AL11" s="30">
        <v>12</v>
      </c>
      <c r="AM11" s="30">
        <v>11</v>
      </c>
      <c r="AN11" s="30">
        <v>11</v>
      </c>
      <c r="AO11" s="32">
        <f t="shared" si="2"/>
        <v>8.1111111111111107</v>
      </c>
      <c r="AP11" s="21"/>
      <c r="AQ11" s="30">
        <v>11</v>
      </c>
      <c r="AR11" s="30">
        <v>3</v>
      </c>
      <c r="AS11" s="30">
        <v>3</v>
      </c>
      <c r="AT11" s="30">
        <v>8</v>
      </c>
      <c r="AU11" s="32">
        <f t="shared" si="3"/>
        <v>6.25</v>
      </c>
      <c r="AV11" s="21"/>
      <c r="AW11" s="30">
        <v>5</v>
      </c>
      <c r="AX11" s="30">
        <v>2</v>
      </c>
      <c r="AY11" s="30">
        <v>10</v>
      </c>
      <c r="AZ11" s="30">
        <v>6</v>
      </c>
      <c r="BA11" s="32">
        <f t="shared" si="4"/>
        <v>5.75</v>
      </c>
      <c r="BB11" s="21"/>
      <c r="BC11" s="30">
        <v>5</v>
      </c>
      <c r="BD11" s="30">
        <v>11</v>
      </c>
      <c r="BE11" s="30">
        <v>9</v>
      </c>
      <c r="BF11" s="30">
        <v>5</v>
      </c>
      <c r="BG11" s="30">
        <v>9</v>
      </c>
      <c r="BH11" s="30">
        <v>6</v>
      </c>
      <c r="BI11" s="30">
        <v>11</v>
      </c>
      <c r="BJ11" s="31">
        <f t="shared" si="5"/>
        <v>8</v>
      </c>
      <c r="BK11" s="21"/>
      <c r="BL11" s="30">
        <v>3</v>
      </c>
      <c r="BM11" s="30">
        <v>5</v>
      </c>
      <c r="BN11" s="30">
        <v>8</v>
      </c>
      <c r="BO11" s="32">
        <f t="shared" si="6"/>
        <v>5.333333333333333</v>
      </c>
      <c r="BP11" s="21"/>
      <c r="BQ11" s="33">
        <f t="shared" si="7"/>
        <v>7.0123456790123457</v>
      </c>
    </row>
    <row r="12" spans="1:69" ht="47.25" x14ac:dyDescent="0.25">
      <c r="A12" s="26" t="s">
        <v>17</v>
      </c>
      <c r="B12" s="27" t="s">
        <v>18</v>
      </c>
      <c r="C12" s="21"/>
      <c r="D12" s="30"/>
      <c r="E12" s="30">
        <v>5</v>
      </c>
      <c r="F12" s="29">
        <v>3</v>
      </c>
      <c r="G12" s="31">
        <f>SUM(D12:F12)/2</f>
        <v>4</v>
      </c>
      <c r="H12" s="21"/>
      <c r="I12" s="29">
        <v>6</v>
      </c>
      <c r="J12" s="30">
        <v>9</v>
      </c>
      <c r="K12" s="30">
        <v>9</v>
      </c>
      <c r="L12" s="20">
        <f t="shared" si="0"/>
        <v>8</v>
      </c>
      <c r="M12" s="21"/>
      <c r="N12" s="30">
        <v>10</v>
      </c>
      <c r="O12" s="30">
        <v>6</v>
      </c>
      <c r="P12" s="30">
        <v>7</v>
      </c>
      <c r="Q12" s="30"/>
      <c r="R12" s="30">
        <v>2</v>
      </c>
      <c r="S12" s="20">
        <f t="shared" si="8"/>
        <v>6.25</v>
      </c>
      <c r="T12" s="21"/>
      <c r="U12" s="30">
        <v>9</v>
      </c>
      <c r="V12" s="30">
        <v>2</v>
      </c>
      <c r="W12" s="30">
        <v>3</v>
      </c>
      <c r="X12" s="30">
        <v>2</v>
      </c>
      <c r="Y12" s="30">
        <v>5</v>
      </c>
      <c r="Z12" s="28">
        <v>6</v>
      </c>
      <c r="AA12" s="30">
        <v>9</v>
      </c>
      <c r="AB12" s="30">
        <v>9</v>
      </c>
      <c r="AC12" s="30">
        <v>11</v>
      </c>
      <c r="AD12" s="32">
        <f t="shared" si="1"/>
        <v>6.2222222222222223</v>
      </c>
      <c r="AE12" s="21"/>
      <c r="AF12" s="30">
        <v>11</v>
      </c>
      <c r="AG12" s="30">
        <v>11</v>
      </c>
      <c r="AH12" s="30">
        <v>12</v>
      </c>
      <c r="AI12" s="30">
        <v>2</v>
      </c>
      <c r="AJ12" s="30">
        <v>8</v>
      </c>
      <c r="AK12" s="30">
        <v>12</v>
      </c>
      <c r="AL12" s="30">
        <v>11</v>
      </c>
      <c r="AM12" s="30">
        <v>1</v>
      </c>
      <c r="AN12" s="30">
        <v>6</v>
      </c>
      <c r="AO12" s="32">
        <f t="shared" si="2"/>
        <v>8.2222222222222214</v>
      </c>
      <c r="AP12" s="21"/>
      <c r="AQ12" s="30">
        <v>5</v>
      </c>
      <c r="AR12" s="30">
        <v>11</v>
      </c>
      <c r="AS12" s="30">
        <v>11</v>
      </c>
      <c r="AT12" s="30">
        <v>9</v>
      </c>
      <c r="AU12" s="31">
        <f t="shared" si="3"/>
        <v>9</v>
      </c>
      <c r="AV12" s="21"/>
      <c r="AW12" s="30">
        <v>9</v>
      </c>
      <c r="AX12" s="30">
        <v>9</v>
      </c>
      <c r="AY12" s="30">
        <v>9</v>
      </c>
      <c r="AZ12" s="30">
        <v>11</v>
      </c>
      <c r="BA12" s="32">
        <f t="shared" si="4"/>
        <v>9.5</v>
      </c>
      <c r="BB12" s="21"/>
      <c r="BC12" s="30">
        <v>7</v>
      </c>
      <c r="BD12" s="30">
        <v>6</v>
      </c>
      <c r="BE12" s="30">
        <v>10</v>
      </c>
      <c r="BF12" s="30">
        <v>3</v>
      </c>
      <c r="BG12" s="30">
        <v>11</v>
      </c>
      <c r="BH12" s="30">
        <v>7</v>
      </c>
      <c r="BI12" s="30">
        <v>10</v>
      </c>
      <c r="BJ12" s="32">
        <f t="shared" si="5"/>
        <v>7.7142857142857144</v>
      </c>
      <c r="BK12" s="21"/>
      <c r="BL12" s="30">
        <v>5</v>
      </c>
      <c r="BM12" s="30">
        <v>11</v>
      </c>
      <c r="BN12" s="30">
        <v>9</v>
      </c>
      <c r="BO12" s="32">
        <f t="shared" si="6"/>
        <v>8.3333333333333339</v>
      </c>
      <c r="BP12" s="21"/>
      <c r="BQ12" s="33">
        <f t="shared" si="7"/>
        <v>7.4713403880070546</v>
      </c>
    </row>
    <row r="13" spans="1:69" ht="31.5" x14ac:dyDescent="0.25">
      <c r="A13" s="26" t="s">
        <v>9</v>
      </c>
      <c r="B13" s="27" t="s">
        <v>10</v>
      </c>
      <c r="C13" s="21"/>
      <c r="D13" s="30"/>
      <c r="E13" s="30">
        <v>8</v>
      </c>
      <c r="F13" s="29">
        <v>12</v>
      </c>
      <c r="G13" s="31">
        <f>SUM(D13:F13)/2</f>
        <v>10</v>
      </c>
      <c r="H13" s="21"/>
      <c r="I13" s="29">
        <v>8</v>
      </c>
      <c r="J13" s="30">
        <v>2</v>
      </c>
      <c r="K13" s="30">
        <v>4</v>
      </c>
      <c r="L13" s="20">
        <f t="shared" si="0"/>
        <v>4.666666666666667</v>
      </c>
      <c r="M13" s="21"/>
      <c r="N13" s="30">
        <v>5</v>
      </c>
      <c r="O13" s="30">
        <v>9</v>
      </c>
      <c r="P13" s="30">
        <v>12</v>
      </c>
      <c r="Q13" s="30"/>
      <c r="R13" s="30">
        <v>8</v>
      </c>
      <c r="S13" s="20">
        <f t="shared" si="8"/>
        <v>8.5</v>
      </c>
      <c r="T13" s="21"/>
      <c r="U13" s="30">
        <v>10</v>
      </c>
      <c r="V13" s="30">
        <v>12</v>
      </c>
      <c r="W13" s="30">
        <v>12</v>
      </c>
      <c r="X13" s="30">
        <v>8</v>
      </c>
      <c r="Y13" s="30">
        <v>6</v>
      </c>
      <c r="Z13" s="28">
        <v>10</v>
      </c>
      <c r="AA13" s="30">
        <v>12</v>
      </c>
      <c r="AB13" s="30">
        <v>7</v>
      </c>
      <c r="AC13" s="30">
        <v>9</v>
      </c>
      <c r="AD13" s="32">
        <f t="shared" si="1"/>
        <v>9.5555555555555554</v>
      </c>
      <c r="AE13" s="21"/>
      <c r="AF13" s="30">
        <v>3</v>
      </c>
      <c r="AG13" s="30">
        <v>6</v>
      </c>
      <c r="AH13" s="30">
        <v>3</v>
      </c>
      <c r="AI13" s="30">
        <v>5</v>
      </c>
      <c r="AJ13" s="30">
        <v>6</v>
      </c>
      <c r="AK13" s="30">
        <v>2</v>
      </c>
      <c r="AL13" s="30">
        <v>6</v>
      </c>
      <c r="AM13" s="30">
        <v>3</v>
      </c>
      <c r="AN13" s="30">
        <v>10</v>
      </c>
      <c r="AO13" s="32">
        <f t="shared" si="2"/>
        <v>4.8888888888888893</v>
      </c>
      <c r="AP13" s="21"/>
      <c r="AQ13" s="30">
        <v>9</v>
      </c>
      <c r="AR13" s="30">
        <v>5</v>
      </c>
      <c r="AS13" s="30">
        <v>11</v>
      </c>
      <c r="AT13" s="30">
        <v>4</v>
      </c>
      <c r="AU13" s="32">
        <f t="shared" si="3"/>
        <v>7.25</v>
      </c>
      <c r="AV13" s="21"/>
      <c r="AW13" s="30">
        <v>10</v>
      </c>
      <c r="AX13" s="30">
        <v>11</v>
      </c>
      <c r="AY13" s="30"/>
      <c r="AZ13" s="30">
        <v>3</v>
      </c>
      <c r="BA13" s="31">
        <f t="shared" si="4"/>
        <v>6</v>
      </c>
      <c r="BB13" s="21"/>
      <c r="BC13" s="30">
        <v>10</v>
      </c>
      <c r="BD13" s="30">
        <v>10</v>
      </c>
      <c r="BE13" s="30">
        <v>12</v>
      </c>
      <c r="BF13" s="30">
        <v>10</v>
      </c>
      <c r="BG13" s="30">
        <v>3</v>
      </c>
      <c r="BH13" s="30">
        <v>11</v>
      </c>
      <c r="BI13" s="30">
        <v>3</v>
      </c>
      <c r="BJ13" s="32">
        <f t="shared" si="5"/>
        <v>8.4285714285714288</v>
      </c>
      <c r="BK13" s="21"/>
      <c r="BL13" s="30">
        <v>12</v>
      </c>
      <c r="BM13" s="30">
        <v>9</v>
      </c>
      <c r="BN13" s="30">
        <v>6</v>
      </c>
      <c r="BO13" s="32">
        <f t="shared" si="6"/>
        <v>9</v>
      </c>
      <c r="BP13" s="21"/>
      <c r="BQ13" s="33">
        <f t="shared" si="7"/>
        <v>7.5877425044091718</v>
      </c>
    </row>
    <row r="14" spans="1:69" ht="40.5" customHeight="1" x14ac:dyDescent="0.25">
      <c r="A14" s="26" t="s">
        <v>21</v>
      </c>
      <c r="B14" s="27" t="s">
        <v>22</v>
      </c>
      <c r="C14" s="21"/>
      <c r="D14" s="30">
        <v>5</v>
      </c>
      <c r="E14" s="30">
        <v>12</v>
      </c>
      <c r="F14" s="29">
        <v>11</v>
      </c>
      <c r="G14" s="32">
        <f>SUM(D14:E14)/2</f>
        <v>8.5</v>
      </c>
      <c r="H14" s="21"/>
      <c r="I14" s="29">
        <v>12</v>
      </c>
      <c r="J14" s="30">
        <v>11</v>
      </c>
      <c r="K14" s="30">
        <v>12</v>
      </c>
      <c r="L14" s="20">
        <f t="shared" si="0"/>
        <v>11.666666666666666</v>
      </c>
      <c r="M14" s="21"/>
      <c r="N14" s="30">
        <v>11</v>
      </c>
      <c r="O14" s="30">
        <v>12</v>
      </c>
      <c r="P14" s="30">
        <v>3</v>
      </c>
      <c r="Q14" s="30"/>
      <c r="R14" s="30">
        <v>6</v>
      </c>
      <c r="S14" s="20">
        <f t="shared" si="8"/>
        <v>8</v>
      </c>
      <c r="T14" s="21"/>
      <c r="U14" s="30"/>
      <c r="V14" s="30">
        <v>9</v>
      </c>
      <c r="W14" s="30">
        <v>11</v>
      </c>
      <c r="X14" s="30">
        <v>5</v>
      </c>
      <c r="Y14" s="30">
        <v>12</v>
      </c>
      <c r="Z14" s="28">
        <v>2</v>
      </c>
      <c r="AA14" s="30">
        <v>10</v>
      </c>
      <c r="AB14" s="30">
        <v>12</v>
      </c>
      <c r="AC14" s="30">
        <v>12</v>
      </c>
      <c r="AD14" s="32">
        <f t="shared" si="1"/>
        <v>8.1111111111111107</v>
      </c>
      <c r="AE14" s="21"/>
      <c r="AF14" s="30">
        <v>12</v>
      </c>
      <c r="AG14" s="30">
        <v>12</v>
      </c>
      <c r="AH14" s="30">
        <v>11</v>
      </c>
      <c r="AI14" s="30">
        <v>9</v>
      </c>
      <c r="AJ14" s="30">
        <v>5</v>
      </c>
      <c r="AK14" s="30">
        <v>11</v>
      </c>
      <c r="AL14" s="30">
        <v>7</v>
      </c>
      <c r="AM14" s="30">
        <v>12</v>
      </c>
      <c r="AN14" s="30">
        <v>12</v>
      </c>
      <c r="AO14" s="32">
        <f t="shared" si="2"/>
        <v>10.111111111111111</v>
      </c>
      <c r="AP14" s="21"/>
      <c r="AQ14" s="30">
        <v>10</v>
      </c>
      <c r="AR14" s="30">
        <v>12</v>
      </c>
      <c r="AS14" s="30">
        <v>12</v>
      </c>
      <c r="AT14" s="30">
        <v>12</v>
      </c>
      <c r="AU14" s="32">
        <f t="shared" si="3"/>
        <v>11.5</v>
      </c>
      <c r="AV14" s="21"/>
      <c r="AW14" s="30">
        <v>12</v>
      </c>
      <c r="AX14" s="30"/>
      <c r="AY14" s="30">
        <v>11</v>
      </c>
      <c r="AZ14" s="30">
        <v>10</v>
      </c>
      <c r="BA14" s="31">
        <f>SUM(AW14:AZ14)/3</f>
        <v>11</v>
      </c>
      <c r="BB14" s="21"/>
      <c r="BC14" s="30">
        <v>11</v>
      </c>
      <c r="BD14" s="30">
        <v>12</v>
      </c>
      <c r="BE14" s="30">
        <v>8</v>
      </c>
      <c r="BF14" s="30">
        <v>6</v>
      </c>
      <c r="BG14" s="30">
        <v>10</v>
      </c>
      <c r="BH14" s="30">
        <v>5</v>
      </c>
      <c r="BI14" s="30">
        <v>12</v>
      </c>
      <c r="BJ14" s="32">
        <f t="shared" si="5"/>
        <v>9.1428571428571423</v>
      </c>
      <c r="BK14" s="21"/>
      <c r="BL14" s="30">
        <v>9</v>
      </c>
      <c r="BM14" s="30">
        <v>12</v>
      </c>
      <c r="BN14" s="30">
        <v>12</v>
      </c>
      <c r="BO14" s="32">
        <f t="shared" si="6"/>
        <v>11</v>
      </c>
      <c r="BP14" s="21"/>
      <c r="BQ14" s="33">
        <f t="shared" si="7"/>
        <v>9.8924162257495585</v>
      </c>
    </row>
    <row r="15" spans="1:69" hidden="1" x14ac:dyDescent="0.25">
      <c r="A15" s="38"/>
      <c r="B15" s="39" t="s">
        <v>23</v>
      </c>
      <c r="D15" s="24" t="s">
        <v>48</v>
      </c>
      <c r="E15" s="24" t="s">
        <v>48</v>
      </c>
      <c r="F15" s="37" t="s">
        <v>48</v>
      </c>
      <c r="G15" s="41" t="s">
        <v>48</v>
      </c>
      <c r="H15" s="42"/>
      <c r="I15" s="41" t="s">
        <v>24</v>
      </c>
      <c r="J15" s="41" t="s">
        <v>24</v>
      </c>
      <c r="K15" s="41" t="s">
        <v>24</v>
      </c>
      <c r="L15" s="41" t="s">
        <v>24</v>
      </c>
      <c r="M15" s="41"/>
      <c r="N15" s="41" t="s">
        <v>38</v>
      </c>
      <c r="O15" s="41" t="s">
        <v>38</v>
      </c>
      <c r="P15" s="41" t="s">
        <v>38</v>
      </c>
      <c r="Q15" s="41" t="s">
        <v>38</v>
      </c>
      <c r="R15" s="41" t="s">
        <v>38</v>
      </c>
      <c r="S15" s="41" t="s">
        <v>38</v>
      </c>
      <c r="T15" s="41"/>
      <c r="U15" s="41" t="s">
        <v>47</v>
      </c>
      <c r="V15" s="41" t="s">
        <v>47</v>
      </c>
      <c r="W15" s="41" t="s">
        <v>47</v>
      </c>
      <c r="X15" s="41" t="s">
        <v>47</v>
      </c>
      <c r="Y15" s="41" t="s">
        <v>47</v>
      </c>
      <c r="Z15" s="41" t="s">
        <v>47</v>
      </c>
      <c r="AA15" s="41" t="s">
        <v>47</v>
      </c>
      <c r="AB15" s="41" t="s">
        <v>47</v>
      </c>
      <c r="AC15" s="41" t="s">
        <v>47</v>
      </c>
      <c r="AD15" s="41" t="s">
        <v>47</v>
      </c>
      <c r="AE15" s="41"/>
      <c r="AF15" s="41" t="s">
        <v>28</v>
      </c>
      <c r="AG15" s="41" t="s">
        <v>28</v>
      </c>
      <c r="AH15" s="41" t="s">
        <v>28</v>
      </c>
      <c r="AI15" s="41" t="s">
        <v>28</v>
      </c>
      <c r="AJ15" s="41" t="s">
        <v>28</v>
      </c>
      <c r="AK15" s="41" t="s">
        <v>28</v>
      </c>
      <c r="AL15" s="41" t="s">
        <v>28</v>
      </c>
      <c r="AM15" s="41" t="s">
        <v>28</v>
      </c>
      <c r="AN15" s="41" t="s">
        <v>28</v>
      </c>
      <c r="AO15" s="41" t="s">
        <v>28</v>
      </c>
      <c r="AP15" s="41"/>
      <c r="AQ15" s="41" t="s">
        <v>26</v>
      </c>
      <c r="AR15" s="41" t="s">
        <v>26</v>
      </c>
      <c r="AS15" s="41" t="s">
        <v>26</v>
      </c>
      <c r="AT15" s="41" t="s">
        <v>26</v>
      </c>
      <c r="AU15" s="41" t="s">
        <v>26</v>
      </c>
      <c r="AV15" s="41"/>
      <c r="AW15" s="41" t="s">
        <v>29</v>
      </c>
      <c r="AX15" s="41" t="s">
        <v>29</v>
      </c>
      <c r="AY15" s="41" t="s">
        <v>29</v>
      </c>
      <c r="AZ15" s="41" t="s">
        <v>29</v>
      </c>
      <c r="BA15" s="41" t="s">
        <v>29</v>
      </c>
      <c r="BB15" s="41"/>
      <c r="BC15" s="41" t="s">
        <v>33</v>
      </c>
      <c r="BD15" s="41" t="s">
        <v>33</v>
      </c>
      <c r="BE15" s="41" t="s">
        <v>33</v>
      </c>
      <c r="BF15" s="41" t="s">
        <v>33</v>
      </c>
      <c r="BG15" s="41" t="s">
        <v>33</v>
      </c>
      <c r="BH15" s="41" t="s">
        <v>33</v>
      </c>
      <c r="BI15" s="41" t="s">
        <v>33</v>
      </c>
      <c r="BJ15" s="41" t="s">
        <v>33</v>
      </c>
      <c r="BK15" s="41"/>
      <c r="BL15" s="41" t="s">
        <v>36</v>
      </c>
      <c r="BM15" s="41" t="s">
        <v>36</v>
      </c>
      <c r="BN15" s="41" t="s">
        <v>36</v>
      </c>
      <c r="BO15" s="41" t="s">
        <v>36</v>
      </c>
      <c r="BP15" s="40"/>
      <c r="BQ15" s="43" t="s">
        <v>45</v>
      </c>
    </row>
    <row r="16" spans="1:69" hidden="1" x14ac:dyDescent="0.25">
      <c r="B16" s="40" t="s">
        <v>49</v>
      </c>
      <c r="G16" s="41">
        <v>3</v>
      </c>
      <c r="H16" s="42"/>
      <c r="I16" s="41"/>
      <c r="J16" s="41"/>
      <c r="K16" s="41"/>
      <c r="L16" s="41">
        <v>3</v>
      </c>
      <c r="M16" s="41"/>
      <c r="N16" s="41"/>
      <c r="O16" s="41"/>
      <c r="P16" s="41"/>
      <c r="Q16" s="41"/>
      <c r="R16" s="41"/>
      <c r="S16" s="41">
        <v>5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>
        <v>9</v>
      </c>
      <c r="AE16" s="41"/>
      <c r="AF16" s="41" t="s">
        <v>35</v>
      </c>
      <c r="AG16" s="41"/>
      <c r="AH16" s="41" t="s">
        <v>32</v>
      </c>
      <c r="AI16" s="41" t="s">
        <v>31</v>
      </c>
      <c r="AJ16" s="41" t="s">
        <v>34</v>
      </c>
      <c r="AK16" s="41"/>
      <c r="AL16" s="41" t="s">
        <v>39</v>
      </c>
      <c r="AM16" s="41" t="s">
        <v>40</v>
      </c>
      <c r="AN16" s="41" t="s">
        <v>39</v>
      </c>
      <c r="AO16" s="41">
        <v>9</v>
      </c>
      <c r="AP16" s="41"/>
      <c r="AQ16" s="41"/>
      <c r="AR16" s="41"/>
      <c r="AS16" s="41"/>
      <c r="AT16" s="41"/>
      <c r="AU16" s="41">
        <v>4</v>
      </c>
      <c r="AV16" s="41"/>
      <c r="AW16" s="41"/>
      <c r="AX16" s="41"/>
      <c r="AY16" s="41"/>
      <c r="AZ16" s="41"/>
      <c r="BA16" s="41">
        <v>4</v>
      </c>
      <c r="BB16" s="41"/>
      <c r="BC16" s="41"/>
      <c r="BD16" s="41"/>
      <c r="BE16" s="41"/>
      <c r="BF16" s="41"/>
      <c r="BG16" s="41"/>
      <c r="BH16" s="41"/>
      <c r="BI16" s="41"/>
      <c r="BJ16" s="41">
        <v>7</v>
      </c>
      <c r="BK16" s="41"/>
      <c r="BL16" s="41"/>
      <c r="BM16" s="41"/>
      <c r="BN16" s="41"/>
      <c r="BO16" s="41">
        <v>3</v>
      </c>
      <c r="BP16" s="40"/>
      <c r="BQ16" s="18">
        <f>G16+L16+S16+AD16+AO16+AU16+BA16+BJ16+BO16</f>
        <v>47</v>
      </c>
    </row>
    <row r="17" spans="3:69" x14ac:dyDescent="0.25">
      <c r="C17" s="24"/>
      <c r="H17" s="24"/>
      <c r="AD17" s="18"/>
      <c r="BQ17" s="18"/>
    </row>
  </sheetData>
  <sortState ref="A3:BQ14">
    <sortCondition ref="BQ3:BQ1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7"/>
  <sheetViews>
    <sheetView zoomScale="110" zoomScaleNormal="110" workbookViewId="0">
      <selection activeCell="K19" sqref="K19"/>
    </sheetView>
  </sheetViews>
  <sheetFormatPr defaultRowHeight="15.75" x14ac:dyDescent="0.25"/>
  <cols>
    <col min="1" max="1" width="2.85546875" bestFit="1" customWidth="1"/>
    <col min="2" max="2" width="75.5703125" customWidth="1"/>
    <col min="3" max="3" width="3.7109375" hidden="1" customWidth="1"/>
    <col min="4" max="4" width="2.7109375" style="1" customWidth="1"/>
    <col min="5" max="5" width="3.7109375" hidden="1" customWidth="1"/>
    <col min="6" max="6" width="8.7109375" customWidth="1"/>
    <col min="7" max="7" width="2.7109375" style="1" customWidth="1"/>
    <col min="8" max="10" width="3.7109375" hidden="1" customWidth="1"/>
    <col min="11" max="11" width="11.42578125" customWidth="1"/>
    <col min="12" max="12" width="2.7109375" customWidth="1"/>
    <col min="13" max="17" width="3.7109375" hidden="1" customWidth="1"/>
    <col min="18" max="18" width="8.7109375" customWidth="1"/>
    <col min="19" max="19" width="2.7109375" customWidth="1"/>
    <col min="20" max="22" width="3.7109375" hidden="1" customWidth="1"/>
    <col min="23" max="23" width="8.7109375" style="24" customWidth="1"/>
    <col min="24" max="24" width="2.7109375" customWidth="1"/>
    <col min="25" max="33" width="3.7109375" hidden="1" customWidth="1"/>
    <col min="34" max="34" width="8.7109375" customWidth="1"/>
    <col min="35" max="35" width="2.7109375" customWidth="1"/>
    <col min="36" max="39" width="3.7109375" hidden="1" customWidth="1"/>
    <col min="40" max="40" width="8.7109375" customWidth="1"/>
    <col min="41" max="41" width="2.7109375" customWidth="1"/>
    <col min="42" max="45" width="3.7109375" hidden="1" customWidth="1"/>
    <col min="46" max="46" width="8.7109375" customWidth="1"/>
    <col min="47" max="47" width="2.7109375" customWidth="1"/>
    <col min="48" max="54" width="3.7109375" hidden="1" customWidth="1"/>
    <col min="55" max="55" width="8.7109375" customWidth="1"/>
    <col min="56" max="56" width="2.7109375" customWidth="1"/>
    <col min="57" max="57" width="3.7109375" hidden="1" customWidth="1"/>
    <col min="58" max="58" width="8.7109375" customWidth="1"/>
    <col min="59" max="59" width="2.7109375" customWidth="1"/>
    <col min="60" max="66" width="3.7109375" hidden="1" customWidth="1"/>
    <col min="67" max="67" width="9.140625" style="24" bestFit="1" customWidth="1"/>
    <col min="68" max="68" width="4.140625" customWidth="1"/>
  </cols>
  <sheetData>
    <row r="2" spans="1:67" x14ac:dyDescent="0.25">
      <c r="A2" s="1"/>
      <c r="B2" s="1"/>
      <c r="C2" s="6">
        <v>38</v>
      </c>
      <c r="D2" s="2"/>
      <c r="E2" s="3">
        <v>20</v>
      </c>
      <c r="F2" s="9" t="s">
        <v>43</v>
      </c>
      <c r="G2" s="2"/>
      <c r="H2" s="8">
        <v>2</v>
      </c>
      <c r="I2" s="3">
        <v>6</v>
      </c>
      <c r="J2" s="3">
        <v>10</v>
      </c>
      <c r="K2" s="9" t="s">
        <v>43</v>
      </c>
      <c r="L2" s="2"/>
      <c r="M2" s="3">
        <v>21</v>
      </c>
      <c r="N2" s="3">
        <v>29</v>
      </c>
      <c r="O2" s="3">
        <v>37</v>
      </c>
      <c r="P2" s="3">
        <v>44</v>
      </c>
      <c r="Q2" s="3">
        <v>45</v>
      </c>
      <c r="R2" s="9" t="s">
        <v>43</v>
      </c>
      <c r="S2" s="2"/>
      <c r="T2" s="3">
        <v>11</v>
      </c>
      <c r="U2" s="3">
        <v>17</v>
      </c>
      <c r="V2" s="3">
        <v>32</v>
      </c>
      <c r="W2" s="20" t="s">
        <v>43</v>
      </c>
      <c r="X2" s="2"/>
      <c r="Y2" s="3">
        <v>7</v>
      </c>
      <c r="Z2" s="3">
        <v>9</v>
      </c>
      <c r="AA2" s="3">
        <v>12</v>
      </c>
      <c r="AB2" s="3">
        <v>13</v>
      </c>
      <c r="AC2" s="3">
        <v>16</v>
      </c>
      <c r="AD2" s="3">
        <v>19</v>
      </c>
      <c r="AE2" s="3">
        <v>23</v>
      </c>
      <c r="AF2" s="3">
        <v>25</v>
      </c>
      <c r="AG2" s="3">
        <v>28</v>
      </c>
      <c r="AH2" s="9" t="s">
        <v>43</v>
      </c>
      <c r="AI2" s="2"/>
      <c r="AJ2" s="3">
        <v>3</v>
      </c>
      <c r="AK2" s="3">
        <v>4</v>
      </c>
      <c r="AL2" s="3">
        <v>24</v>
      </c>
      <c r="AM2" s="3">
        <v>27</v>
      </c>
      <c r="AN2" s="9" t="s">
        <v>43</v>
      </c>
      <c r="AO2" s="2"/>
      <c r="AP2" s="3">
        <v>8</v>
      </c>
      <c r="AQ2" s="3">
        <v>15</v>
      </c>
      <c r="AR2" s="3">
        <v>22</v>
      </c>
      <c r="AS2" s="3">
        <v>42</v>
      </c>
      <c r="AT2" s="9" t="s">
        <v>43</v>
      </c>
      <c r="AU2" s="2"/>
      <c r="AV2" s="3">
        <v>14</v>
      </c>
      <c r="AW2" s="3">
        <v>30</v>
      </c>
      <c r="AX2" s="3">
        <v>31</v>
      </c>
      <c r="AY2" s="3">
        <v>33</v>
      </c>
      <c r="AZ2" s="3">
        <v>34</v>
      </c>
      <c r="BA2" s="3">
        <v>35</v>
      </c>
      <c r="BB2" s="3">
        <v>39</v>
      </c>
      <c r="BC2" s="9" t="s">
        <v>43</v>
      </c>
      <c r="BD2" s="2"/>
      <c r="BE2" s="3">
        <v>18</v>
      </c>
      <c r="BF2" s="9" t="s">
        <v>43</v>
      </c>
      <c r="BG2" s="2"/>
      <c r="BH2" s="3">
        <v>1</v>
      </c>
      <c r="BI2" s="3">
        <v>5</v>
      </c>
      <c r="BJ2" s="3">
        <v>26</v>
      </c>
      <c r="BK2" s="3">
        <v>36</v>
      </c>
      <c r="BL2" s="3">
        <v>40</v>
      </c>
      <c r="BM2" s="3">
        <v>41</v>
      </c>
      <c r="BN2" s="3">
        <v>43</v>
      </c>
      <c r="BO2" s="25" t="s">
        <v>44</v>
      </c>
    </row>
    <row r="3" spans="1:67" ht="17.25" x14ac:dyDescent="0.25">
      <c r="A3" s="4" t="s">
        <v>0</v>
      </c>
      <c r="B3" s="5" t="s">
        <v>1</v>
      </c>
      <c r="C3" s="7">
        <v>12</v>
      </c>
      <c r="D3" s="11"/>
      <c r="E3" s="12">
        <v>4</v>
      </c>
      <c r="F3" s="46">
        <v>5.333333333333333</v>
      </c>
      <c r="G3" s="11"/>
      <c r="H3" s="12">
        <v>1</v>
      </c>
      <c r="I3" s="10">
        <v>3</v>
      </c>
      <c r="J3" s="10">
        <v>1</v>
      </c>
      <c r="K3" s="16">
        <f t="shared" ref="K3:K14" si="0">SUM(H3:J3)/3</f>
        <v>1.6666666666666667</v>
      </c>
      <c r="L3" s="11"/>
      <c r="M3" s="10">
        <v>1</v>
      </c>
      <c r="N3" s="10">
        <v>4</v>
      </c>
      <c r="O3" s="10">
        <v>11</v>
      </c>
      <c r="P3" s="10">
        <v>3</v>
      </c>
      <c r="Q3" s="10">
        <v>1</v>
      </c>
      <c r="R3" s="15">
        <f>SUM(M3:Q3)/5</f>
        <v>4</v>
      </c>
      <c r="S3" s="11"/>
      <c r="T3" s="10">
        <v>1</v>
      </c>
      <c r="U3" s="10">
        <v>11</v>
      </c>
      <c r="V3" s="10">
        <v>6</v>
      </c>
      <c r="W3" s="46">
        <v>5.2222222222222223</v>
      </c>
      <c r="X3" s="11"/>
      <c r="Y3" s="10">
        <v>10</v>
      </c>
      <c r="Z3" s="10">
        <v>1</v>
      </c>
      <c r="AA3" s="10">
        <v>4</v>
      </c>
      <c r="AB3" s="10">
        <v>12</v>
      </c>
      <c r="AC3" s="10">
        <v>12</v>
      </c>
      <c r="AD3" s="10">
        <v>5</v>
      </c>
      <c r="AE3" s="10">
        <v>8</v>
      </c>
      <c r="AF3" s="10">
        <v>7</v>
      </c>
      <c r="AG3" s="10">
        <v>8</v>
      </c>
      <c r="AH3" s="14">
        <f>SUM(Y3:AG3)/9</f>
        <v>7.4444444444444446</v>
      </c>
      <c r="AI3" s="11"/>
      <c r="AJ3" s="10">
        <v>6</v>
      </c>
      <c r="AK3" s="10">
        <v>4</v>
      </c>
      <c r="AL3" s="10">
        <v>1</v>
      </c>
      <c r="AM3" s="10">
        <v>1</v>
      </c>
      <c r="AN3" s="16">
        <f>SUM(AJ3:AM3)/4</f>
        <v>3</v>
      </c>
      <c r="AO3" s="11"/>
      <c r="AP3" s="10">
        <v>1</v>
      </c>
      <c r="AQ3" s="10">
        <v>6</v>
      </c>
      <c r="AR3" s="10">
        <v>3</v>
      </c>
      <c r="AS3" s="10">
        <v>2</v>
      </c>
      <c r="AT3" s="17">
        <f>SUM(AP3:AS3)/4</f>
        <v>3</v>
      </c>
      <c r="AU3" s="11"/>
      <c r="AV3" s="10">
        <v>12</v>
      </c>
      <c r="AW3" s="10">
        <v>7</v>
      </c>
      <c r="AX3" s="10">
        <v>6</v>
      </c>
      <c r="AY3" s="10">
        <v>12</v>
      </c>
      <c r="AZ3" s="10">
        <v>12</v>
      </c>
      <c r="BA3" s="10">
        <v>12</v>
      </c>
      <c r="BB3" s="10">
        <v>6</v>
      </c>
      <c r="BC3" s="14">
        <f t="shared" ref="BC3:BC14" si="1">SUM(AV3:BB3)/7</f>
        <v>9.5714285714285712</v>
      </c>
      <c r="BD3" s="11"/>
      <c r="BE3" s="10">
        <v>2</v>
      </c>
      <c r="BF3" s="16">
        <f>Results!BO3</f>
        <v>1.3333333333333333</v>
      </c>
      <c r="BG3" s="11"/>
      <c r="BH3" s="10">
        <v>4</v>
      </c>
      <c r="BI3" s="10">
        <v>5</v>
      </c>
      <c r="BJ3" s="10">
        <v>1</v>
      </c>
      <c r="BK3" s="10">
        <v>10</v>
      </c>
      <c r="BL3" s="10">
        <v>5</v>
      </c>
      <c r="BM3" s="10">
        <v>1</v>
      </c>
      <c r="BN3" s="10">
        <v>3</v>
      </c>
      <c r="BO3" s="48">
        <f t="shared" ref="BO3:BO14" si="2">SUM(F3+K3+R3+W3+AH3+AN3+AT3+BC3+BF3)/9</f>
        <v>4.5079365079365079</v>
      </c>
    </row>
    <row r="4" spans="1:67" ht="51.75" x14ac:dyDescent="0.25">
      <c r="A4" s="4" t="s">
        <v>2</v>
      </c>
      <c r="B4" s="5" t="s">
        <v>3</v>
      </c>
      <c r="C4" s="7">
        <v>3</v>
      </c>
      <c r="D4" s="11"/>
      <c r="E4" s="12">
        <v>10</v>
      </c>
      <c r="F4" s="45">
        <v>7</v>
      </c>
      <c r="G4" s="11"/>
      <c r="H4" s="12">
        <v>3</v>
      </c>
      <c r="I4" s="10">
        <v>1</v>
      </c>
      <c r="J4" s="10">
        <v>3</v>
      </c>
      <c r="K4" s="16">
        <f t="shared" si="0"/>
        <v>2.3333333333333335</v>
      </c>
      <c r="L4" s="11"/>
      <c r="M4" s="10">
        <v>2</v>
      </c>
      <c r="N4" s="10">
        <v>5</v>
      </c>
      <c r="O4" s="10">
        <v>1</v>
      </c>
      <c r="P4" s="10">
        <v>1</v>
      </c>
      <c r="Q4" s="10">
        <v>5</v>
      </c>
      <c r="R4" s="15">
        <f>SUM(M4:Q4)/5</f>
        <v>2.8</v>
      </c>
      <c r="S4" s="11"/>
      <c r="T4" s="10"/>
      <c r="U4" s="10">
        <v>4</v>
      </c>
      <c r="V4" s="10">
        <v>3</v>
      </c>
      <c r="W4" s="46">
        <v>3.6666666666666665</v>
      </c>
      <c r="X4" s="11"/>
      <c r="Y4" s="10">
        <v>4</v>
      </c>
      <c r="Z4" s="10">
        <v>2</v>
      </c>
      <c r="AA4" s="10">
        <v>2</v>
      </c>
      <c r="AB4" s="10">
        <v>11</v>
      </c>
      <c r="AC4" s="10">
        <v>10</v>
      </c>
      <c r="AD4" s="10">
        <v>6</v>
      </c>
      <c r="AE4" s="10">
        <v>4</v>
      </c>
      <c r="AF4" s="10">
        <v>9</v>
      </c>
      <c r="AG4" s="10">
        <v>7</v>
      </c>
      <c r="AH4" s="14">
        <f t="shared" ref="AH4:AH14" si="3">SUM(Y4:AG4)/9</f>
        <v>6.1111111111111107</v>
      </c>
      <c r="AI4" s="11"/>
      <c r="AJ4" s="10">
        <v>2</v>
      </c>
      <c r="AK4" s="10">
        <v>8</v>
      </c>
      <c r="AL4" s="10">
        <v>4</v>
      </c>
      <c r="AM4" s="10">
        <v>5</v>
      </c>
      <c r="AN4" s="16">
        <f t="shared" ref="AN4:AN14" si="4">SUM(AJ4:AM4)/4</f>
        <v>4.75</v>
      </c>
      <c r="AO4" s="11"/>
      <c r="AP4" s="10">
        <v>3</v>
      </c>
      <c r="AQ4" s="10">
        <v>1</v>
      </c>
      <c r="AR4" s="10">
        <v>1</v>
      </c>
      <c r="AS4" s="10">
        <v>12</v>
      </c>
      <c r="AT4" s="16">
        <f t="shared" ref="AT4:AT13" si="5">SUM(AP4:AS4)/4</f>
        <v>4.25</v>
      </c>
      <c r="AU4" s="11"/>
      <c r="AV4" s="10">
        <v>4</v>
      </c>
      <c r="AW4" s="10">
        <v>9</v>
      </c>
      <c r="AX4" s="10">
        <v>1</v>
      </c>
      <c r="AY4" s="10">
        <v>2</v>
      </c>
      <c r="AZ4" s="10">
        <v>2</v>
      </c>
      <c r="BA4" s="10">
        <v>9</v>
      </c>
      <c r="BB4" s="10">
        <v>2</v>
      </c>
      <c r="BC4" s="16">
        <f t="shared" si="1"/>
        <v>4.1428571428571432</v>
      </c>
      <c r="BD4" s="11"/>
      <c r="BE4" s="10">
        <v>8</v>
      </c>
      <c r="BF4" s="16">
        <f>Results!BO4</f>
        <v>4.333333333333333</v>
      </c>
      <c r="BG4" s="11"/>
      <c r="BH4" s="10">
        <v>2</v>
      </c>
      <c r="BI4" s="10">
        <v>3</v>
      </c>
      <c r="BJ4" s="10">
        <v>5</v>
      </c>
      <c r="BK4" s="10">
        <v>9</v>
      </c>
      <c r="BL4" s="10">
        <v>3</v>
      </c>
      <c r="BM4" s="10">
        <v>3</v>
      </c>
      <c r="BN4" s="10">
        <v>2</v>
      </c>
      <c r="BO4" s="48">
        <f t="shared" si="2"/>
        <v>4.3763668430335105</v>
      </c>
    </row>
    <row r="5" spans="1:67" ht="34.5" x14ac:dyDescent="0.25">
      <c r="A5" s="4" t="s">
        <v>4</v>
      </c>
      <c r="B5" s="5" t="s">
        <v>5</v>
      </c>
      <c r="C5" s="7">
        <v>1</v>
      </c>
      <c r="D5" s="11"/>
      <c r="E5" s="12">
        <v>9</v>
      </c>
      <c r="F5" s="44">
        <v>6.333333333333333</v>
      </c>
      <c r="G5" s="11"/>
      <c r="H5" s="12">
        <v>4</v>
      </c>
      <c r="I5" s="10">
        <v>4</v>
      </c>
      <c r="J5" s="10">
        <v>5</v>
      </c>
      <c r="K5" s="16">
        <f t="shared" si="0"/>
        <v>4.333333333333333</v>
      </c>
      <c r="L5" s="11"/>
      <c r="M5" s="10">
        <v>3</v>
      </c>
      <c r="N5" s="10">
        <v>8</v>
      </c>
      <c r="O5" s="10">
        <v>9</v>
      </c>
      <c r="P5" s="10">
        <v>2</v>
      </c>
      <c r="Q5" s="10">
        <v>7</v>
      </c>
      <c r="R5" s="15">
        <f>SUM(M5:Q5)/5</f>
        <v>5.8</v>
      </c>
      <c r="S5" s="11"/>
      <c r="T5" s="10">
        <v>4</v>
      </c>
      <c r="U5" s="10">
        <v>6</v>
      </c>
      <c r="V5" s="10">
        <v>1</v>
      </c>
      <c r="W5" s="46">
        <v>2</v>
      </c>
      <c r="X5" s="11"/>
      <c r="Y5" s="10">
        <v>8</v>
      </c>
      <c r="Z5" s="10">
        <v>4</v>
      </c>
      <c r="AA5" s="10">
        <v>7</v>
      </c>
      <c r="AB5" s="10">
        <v>6</v>
      </c>
      <c r="AC5" s="10">
        <v>9</v>
      </c>
      <c r="AD5" s="10">
        <v>7</v>
      </c>
      <c r="AE5" s="10">
        <v>1</v>
      </c>
      <c r="AF5" s="10">
        <v>8</v>
      </c>
      <c r="AG5" s="10">
        <v>3</v>
      </c>
      <c r="AH5" s="16">
        <f t="shared" si="3"/>
        <v>5.8888888888888893</v>
      </c>
      <c r="AI5" s="11"/>
      <c r="AJ5" s="10">
        <v>1</v>
      </c>
      <c r="AK5" s="10">
        <v>1</v>
      </c>
      <c r="AL5" s="10">
        <v>2</v>
      </c>
      <c r="AM5" s="10">
        <v>2</v>
      </c>
      <c r="AN5" s="16">
        <f t="shared" si="4"/>
        <v>1.5</v>
      </c>
      <c r="AO5" s="11"/>
      <c r="AP5" s="10">
        <v>8</v>
      </c>
      <c r="AQ5" s="10">
        <v>10</v>
      </c>
      <c r="AR5" s="10">
        <v>8</v>
      </c>
      <c r="AS5" s="10">
        <v>1</v>
      </c>
      <c r="AT5" s="14">
        <f t="shared" si="5"/>
        <v>6.75</v>
      </c>
      <c r="AU5" s="11"/>
      <c r="AV5" s="10">
        <v>1</v>
      </c>
      <c r="AW5" s="10">
        <v>1</v>
      </c>
      <c r="AX5" s="10">
        <v>2</v>
      </c>
      <c r="AY5" s="10">
        <v>1</v>
      </c>
      <c r="AZ5" s="10">
        <v>1</v>
      </c>
      <c r="BA5" s="10">
        <v>1</v>
      </c>
      <c r="BB5" s="10">
        <v>1</v>
      </c>
      <c r="BC5" s="16">
        <f t="shared" si="1"/>
        <v>1.1428571428571428</v>
      </c>
      <c r="BD5" s="11"/>
      <c r="BE5" s="10">
        <v>4</v>
      </c>
      <c r="BF5" s="16">
        <f>Results!BO5</f>
        <v>5.333333333333333</v>
      </c>
      <c r="BG5" s="11"/>
      <c r="BH5" s="10">
        <v>1</v>
      </c>
      <c r="BI5" s="10">
        <v>1</v>
      </c>
      <c r="BJ5" s="10">
        <v>6</v>
      </c>
      <c r="BK5" s="10">
        <v>1</v>
      </c>
      <c r="BL5" s="10">
        <v>1</v>
      </c>
      <c r="BM5" s="10">
        <v>5</v>
      </c>
      <c r="BN5" s="10">
        <v>1</v>
      </c>
      <c r="BO5" s="48">
        <f t="shared" si="2"/>
        <v>4.3424162257495595</v>
      </c>
    </row>
    <row r="6" spans="1:67" ht="90.75" customHeight="1" x14ac:dyDescent="0.25">
      <c r="A6" s="4" t="s">
        <v>6</v>
      </c>
      <c r="B6" s="5" t="s">
        <v>42</v>
      </c>
      <c r="C6" s="7">
        <v>9</v>
      </c>
      <c r="D6" s="11"/>
      <c r="E6" s="12">
        <v>8</v>
      </c>
      <c r="F6" s="45">
        <v>9</v>
      </c>
      <c r="G6" s="11"/>
      <c r="H6" s="12">
        <v>2</v>
      </c>
      <c r="I6" s="10">
        <v>7</v>
      </c>
      <c r="J6" s="10">
        <v>7</v>
      </c>
      <c r="K6" s="16">
        <f t="shared" si="0"/>
        <v>5.333333333333333</v>
      </c>
      <c r="L6" s="11"/>
      <c r="M6" s="10">
        <v>4</v>
      </c>
      <c r="N6" s="10">
        <v>1</v>
      </c>
      <c r="O6" s="10">
        <v>5</v>
      </c>
      <c r="P6" s="10">
        <v>4</v>
      </c>
      <c r="Q6" s="10">
        <v>3</v>
      </c>
      <c r="R6" s="15">
        <f>SUM(M6:Q6)/5</f>
        <v>3.4</v>
      </c>
      <c r="S6" s="11"/>
      <c r="T6" s="10"/>
      <c r="U6" s="10">
        <v>10</v>
      </c>
      <c r="V6" s="10">
        <v>7</v>
      </c>
      <c r="W6" s="44">
        <v>6</v>
      </c>
      <c r="X6" s="11"/>
      <c r="Y6" s="10">
        <v>6</v>
      </c>
      <c r="Z6" s="10">
        <v>5</v>
      </c>
      <c r="AA6" s="10">
        <v>8</v>
      </c>
      <c r="AB6" s="10">
        <v>10</v>
      </c>
      <c r="AC6" s="10">
        <v>11</v>
      </c>
      <c r="AD6" s="10">
        <v>8</v>
      </c>
      <c r="AE6" s="10">
        <v>5</v>
      </c>
      <c r="AF6" s="10">
        <v>10</v>
      </c>
      <c r="AG6" s="10">
        <v>9</v>
      </c>
      <c r="AH6" s="13">
        <f t="shared" si="3"/>
        <v>8</v>
      </c>
      <c r="AI6" s="11"/>
      <c r="AJ6" s="10">
        <v>4</v>
      </c>
      <c r="AK6" s="10">
        <v>2</v>
      </c>
      <c r="AL6" s="10">
        <v>10</v>
      </c>
      <c r="AM6" s="10">
        <v>11</v>
      </c>
      <c r="AN6" s="14">
        <f t="shared" si="4"/>
        <v>6.75</v>
      </c>
      <c r="AO6" s="11"/>
      <c r="AP6" s="10">
        <v>2</v>
      </c>
      <c r="AQ6" s="10">
        <v>4</v>
      </c>
      <c r="AR6" s="10">
        <v>4</v>
      </c>
      <c r="AS6" s="10">
        <v>9</v>
      </c>
      <c r="AT6" s="16">
        <f t="shared" si="5"/>
        <v>4.75</v>
      </c>
      <c r="AU6" s="11"/>
      <c r="AV6" s="10">
        <v>2</v>
      </c>
      <c r="AW6" s="10">
        <v>8</v>
      </c>
      <c r="AX6" s="10">
        <v>11</v>
      </c>
      <c r="AY6" s="10">
        <v>11</v>
      </c>
      <c r="AZ6" s="10">
        <v>5</v>
      </c>
      <c r="BA6" s="10">
        <v>10</v>
      </c>
      <c r="BB6" s="10">
        <v>5</v>
      </c>
      <c r="BC6" s="14">
        <f t="shared" si="1"/>
        <v>7.4285714285714288</v>
      </c>
      <c r="BD6" s="11"/>
      <c r="BE6" s="10">
        <v>1</v>
      </c>
      <c r="BF6" s="16">
        <f>Results!BO6</f>
        <v>3</v>
      </c>
      <c r="BG6" s="11"/>
      <c r="BH6" s="10">
        <v>7</v>
      </c>
      <c r="BI6" s="10">
        <v>4</v>
      </c>
      <c r="BJ6" s="10">
        <v>4</v>
      </c>
      <c r="BK6" s="10">
        <v>8</v>
      </c>
      <c r="BL6" s="10">
        <v>7</v>
      </c>
      <c r="BM6" s="10">
        <v>4</v>
      </c>
      <c r="BN6" s="10">
        <v>4</v>
      </c>
      <c r="BO6" s="33">
        <f t="shared" si="2"/>
        <v>5.9624338624338629</v>
      </c>
    </row>
    <row r="7" spans="1:67" ht="34.5" x14ac:dyDescent="0.25">
      <c r="A7" s="4" t="s">
        <v>7</v>
      </c>
      <c r="B7" s="5" t="s">
        <v>8</v>
      </c>
      <c r="C7" s="7">
        <v>8</v>
      </c>
      <c r="D7" s="11"/>
      <c r="E7" s="12">
        <v>7</v>
      </c>
      <c r="F7" s="46">
        <v>5.666666666666667</v>
      </c>
      <c r="G7" s="11"/>
      <c r="H7" s="12">
        <v>5</v>
      </c>
      <c r="I7" s="10">
        <v>6</v>
      </c>
      <c r="J7" s="10">
        <v>6</v>
      </c>
      <c r="K7" s="16">
        <f t="shared" si="0"/>
        <v>5.666666666666667</v>
      </c>
      <c r="L7" s="11"/>
      <c r="M7" s="10">
        <v>7</v>
      </c>
      <c r="N7" s="10">
        <v>7</v>
      </c>
      <c r="O7" s="10">
        <v>6</v>
      </c>
      <c r="P7" s="10"/>
      <c r="Q7" s="10">
        <v>4</v>
      </c>
      <c r="R7" s="10">
        <f>SUM(M7:Q7)/4</f>
        <v>6</v>
      </c>
      <c r="S7" s="11"/>
      <c r="T7" s="10">
        <v>3</v>
      </c>
      <c r="U7" s="10">
        <v>7</v>
      </c>
      <c r="V7" s="10">
        <v>9</v>
      </c>
      <c r="W7" s="44">
        <v>6.666666666666667</v>
      </c>
      <c r="X7" s="11"/>
      <c r="Y7" s="10">
        <v>5</v>
      </c>
      <c r="Z7" s="10">
        <v>7</v>
      </c>
      <c r="AA7" s="10">
        <v>6</v>
      </c>
      <c r="AB7" s="10">
        <v>4</v>
      </c>
      <c r="AC7" s="10">
        <v>2</v>
      </c>
      <c r="AD7" s="10">
        <v>4</v>
      </c>
      <c r="AE7" s="10">
        <v>2</v>
      </c>
      <c r="AF7" s="10">
        <v>5</v>
      </c>
      <c r="AG7" s="10">
        <v>1</v>
      </c>
      <c r="AH7" s="17">
        <f t="shared" si="3"/>
        <v>4</v>
      </c>
      <c r="AI7" s="11"/>
      <c r="AJ7" s="10">
        <v>3</v>
      </c>
      <c r="AK7" s="10">
        <v>7</v>
      </c>
      <c r="AL7" s="10">
        <v>9</v>
      </c>
      <c r="AM7" s="10">
        <v>3</v>
      </c>
      <c r="AN7" s="16">
        <f t="shared" si="4"/>
        <v>5.5</v>
      </c>
      <c r="AO7" s="11"/>
      <c r="AP7" s="10">
        <v>4</v>
      </c>
      <c r="AQ7" s="10">
        <v>5</v>
      </c>
      <c r="AR7" s="10">
        <v>2</v>
      </c>
      <c r="AS7" s="10">
        <v>4</v>
      </c>
      <c r="AT7" s="16">
        <f t="shared" si="5"/>
        <v>3.75</v>
      </c>
      <c r="AU7" s="11"/>
      <c r="AV7" s="10">
        <v>3</v>
      </c>
      <c r="AW7" s="10">
        <v>4</v>
      </c>
      <c r="AX7" s="10">
        <v>7</v>
      </c>
      <c r="AY7" s="10">
        <v>4</v>
      </c>
      <c r="AZ7" s="10">
        <v>6</v>
      </c>
      <c r="BA7" s="10">
        <v>8</v>
      </c>
      <c r="BB7" s="10">
        <v>4</v>
      </c>
      <c r="BC7" s="16">
        <f t="shared" si="1"/>
        <v>5.1428571428571432</v>
      </c>
      <c r="BD7" s="11"/>
      <c r="BE7" s="10">
        <v>7</v>
      </c>
      <c r="BF7" s="14">
        <f>Results!BO7</f>
        <v>6.333333333333333</v>
      </c>
      <c r="BG7" s="11"/>
      <c r="BH7" s="10">
        <v>3</v>
      </c>
      <c r="BI7" s="10">
        <v>6</v>
      </c>
      <c r="BJ7" s="10">
        <v>9</v>
      </c>
      <c r="BK7" s="10">
        <v>4</v>
      </c>
      <c r="BL7" s="10">
        <v>8</v>
      </c>
      <c r="BM7" s="10">
        <v>8</v>
      </c>
      <c r="BN7" s="10">
        <v>5</v>
      </c>
      <c r="BO7" s="48">
        <f t="shared" si="2"/>
        <v>5.4140211640211646</v>
      </c>
    </row>
    <row r="8" spans="1:67" ht="34.5" x14ac:dyDescent="0.25">
      <c r="A8" s="4" t="s">
        <v>9</v>
      </c>
      <c r="B8" s="5" t="s">
        <v>10</v>
      </c>
      <c r="C8" s="7">
        <v>10</v>
      </c>
      <c r="D8" s="11"/>
      <c r="E8" s="12">
        <v>12</v>
      </c>
      <c r="F8" s="45">
        <v>10</v>
      </c>
      <c r="G8" s="11"/>
      <c r="H8" s="12">
        <v>8</v>
      </c>
      <c r="I8" s="10">
        <v>2</v>
      </c>
      <c r="J8" s="10">
        <v>4</v>
      </c>
      <c r="K8" s="16">
        <f t="shared" si="0"/>
        <v>4.666666666666667</v>
      </c>
      <c r="L8" s="11"/>
      <c r="M8" s="10">
        <v>5</v>
      </c>
      <c r="N8" s="10">
        <v>9</v>
      </c>
      <c r="O8" s="10">
        <v>12</v>
      </c>
      <c r="P8" s="10"/>
      <c r="Q8" s="10">
        <v>8</v>
      </c>
      <c r="R8" s="10">
        <f>SUM(M8:Q8)/4</f>
        <v>8.5</v>
      </c>
      <c r="S8" s="11"/>
      <c r="T8" s="10"/>
      <c r="U8" s="10">
        <v>8</v>
      </c>
      <c r="V8" s="10">
        <v>8</v>
      </c>
      <c r="W8" s="44">
        <v>9.5555555555555554</v>
      </c>
      <c r="X8" s="11"/>
      <c r="Y8" s="10">
        <v>3</v>
      </c>
      <c r="Z8" s="10">
        <v>6</v>
      </c>
      <c r="AA8" s="10">
        <v>3</v>
      </c>
      <c r="AB8" s="10">
        <v>5</v>
      </c>
      <c r="AC8" s="10">
        <v>6</v>
      </c>
      <c r="AD8" s="10">
        <v>2</v>
      </c>
      <c r="AE8" s="10">
        <v>6</v>
      </c>
      <c r="AF8" s="10">
        <v>3</v>
      </c>
      <c r="AG8" s="10">
        <v>10</v>
      </c>
      <c r="AH8" s="16">
        <f t="shared" si="3"/>
        <v>4.8888888888888893</v>
      </c>
      <c r="AI8" s="11"/>
      <c r="AJ8" s="10">
        <v>9</v>
      </c>
      <c r="AK8" s="10">
        <v>5</v>
      </c>
      <c r="AL8" s="10">
        <v>11</v>
      </c>
      <c r="AM8" s="10">
        <v>4</v>
      </c>
      <c r="AN8" s="14">
        <f t="shared" si="4"/>
        <v>7.25</v>
      </c>
      <c r="AO8" s="11"/>
      <c r="AP8" s="10">
        <v>10</v>
      </c>
      <c r="AQ8" s="10">
        <v>11</v>
      </c>
      <c r="AR8" s="10"/>
      <c r="AS8" s="10">
        <v>3</v>
      </c>
      <c r="AT8" s="13">
        <f t="shared" si="5"/>
        <v>6</v>
      </c>
      <c r="AU8" s="11"/>
      <c r="AV8" s="10">
        <v>10</v>
      </c>
      <c r="AW8" s="10">
        <v>10</v>
      </c>
      <c r="AX8" s="10">
        <v>12</v>
      </c>
      <c r="AY8" s="10">
        <v>10</v>
      </c>
      <c r="AZ8" s="10">
        <v>3</v>
      </c>
      <c r="BA8" s="10">
        <v>11</v>
      </c>
      <c r="BB8" s="10">
        <v>3</v>
      </c>
      <c r="BC8" s="14">
        <f t="shared" si="1"/>
        <v>8.4285714285714288</v>
      </c>
      <c r="BD8" s="11"/>
      <c r="BE8" s="10">
        <v>12</v>
      </c>
      <c r="BF8" s="13">
        <f>Results!BO8</f>
        <v>9</v>
      </c>
      <c r="BG8" s="11"/>
      <c r="BH8" s="10">
        <v>10</v>
      </c>
      <c r="BI8" s="10">
        <v>12</v>
      </c>
      <c r="BJ8" s="10">
        <v>12</v>
      </c>
      <c r="BK8" s="10">
        <v>6</v>
      </c>
      <c r="BL8" s="10">
        <v>12</v>
      </c>
      <c r="BM8" s="10">
        <v>7</v>
      </c>
      <c r="BN8" s="10">
        <v>9</v>
      </c>
      <c r="BO8" s="33">
        <f t="shared" si="2"/>
        <v>7.5877425044091718</v>
      </c>
    </row>
    <row r="9" spans="1:67" ht="51.75" x14ac:dyDescent="0.25">
      <c r="A9" s="4" t="s">
        <v>11</v>
      </c>
      <c r="B9" s="5" t="s">
        <v>12</v>
      </c>
      <c r="C9" s="7">
        <v>11</v>
      </c>
      <c r="D9" s="11"/>
      <c r="E9" s="12">
        <v>1</v>
      </c>
      <c r="F9" s="47">
        <v>1</v>
      </c>
      <c r="G9" s="11"/>
      <c r="H9" s="12">
        <v>9</v>
      </c>
      <c r="I9" s="10">
        <v>8</v>
      </c>
      <c r="J9" s="10">
        <v>2</v>
      </c>
      <c r="K9" s="14">
        <f t="shared" si="0"/>
        <v>6.333333333333333</v>
      </c>
      <c r="L9" s="11"/>
      <c r="M9" s="10">
        <v>9</v>
      </c>
      <c r="N9" s="10">
        <v>11</v>
      </c>
      <c r="O9" s="10">
        <v>2</v>
      </c>
      <c r="P9" s="10"/>
      <c r="Q9" s="10">
        <v>12</v>
      </c>
      <c r="R9" s="10">
        <f>SUM(M9:Q9)/4</f>
        <v>8.5</v>
      </c>
      <c r="S9" s="11"/>
      <c r="T9" s="10"/>
      <c r="U9" s="10">
        <v>1</v>
      </c>
      <c r="V9" s="10">
        <v>11</v>
      </c>
      <c r="W9" s="44">
        <v>8.1111111111111107</v>
      </c>
      <c r="X9" s="11"/>
      <c r="Y9" s="10">
        <v>9</v>
      </c>
      <c r="Z9" s="10">
        <v>3</v>
      </c>
      <c r="AA9" s="10">
        <v>10</v>
      </c>
      <c r="AB9" s="10">
        <v>1</v>
      </c>
      <c r="AC9" s="10">
        <v>7</v>
      </c>
      <c r="AD9" s="10">
        <v>9</v>
      </c>
      <c r="AE9" s="10">
        <v>9</v>
      </c>
      <c r="AF9" s="10">
        <v>2</v>
      </c>
      <c r="AG9" s="10">
        <v>2</v>
      </c>
      <c r="AH9" s="14">
        <f t="shared" si="3"/>
        <v>5.7777777777777777</v>
      </c>
      <c r="AI9" s="11"/>
      <c r="AJ9" s="10">
        <v>8</v>
      </c>
      <c r="AK9" s="10">
        <v>9</v>
      </c>
      <c r="AL9" s="10">
        <v>5</v>
      </c>
      <c r="AM9" s="10">
        <v>6</v>
      </c>
      <c r="AN9" s="13">
        <f t="shared" si="4"/>
        <v>7</v>
      </c>
      <c r="AO9" s="11"/>
      <c r="AP9" s="10">
        <v>11</v>
      </c>
      <c r="AQ9" s="10">
        <v>7</v>
      </c>
      <c r="AR9" s="10">
        <v>5</v>
      </c>
      <c r="AS9" s="10">
        <v>7</v>
      </c>
      <c r="AT9" s="14">
        <f t="shared" si="5"/>
        <v>7.5</v>
      </c>
      <c r="AU9" s="11"/>
      <c r="AV9" s="10">
        <v>6</v>
      </c>
      <c r="AW9" s="10">
        <v>5</v>
      </c>
      <c r="AX9" s="10">
        <v>3</v>
      </c>
      <c r="AY9" s="10">
        <v>9</v>
      </c>
      <c r="AZ9" s="10">
        <v>7</v>
      </c>
      <c r="BA9" s="10">
        <v>2</v>
      </c>
      <c r="BB9" s="10">
        <v>8</v>
      </c>
      <c r="BC9" s="16">
        <f t="shared" si="1"/>
        <v>5.7142857142857144</v>
      </c>
      <c r="BD9" s="11"/>
      <c r="BE9" s="10">
        <v>11</v>
      </c>
      <c r="BF9" s="14">
        <f>Results!BO9</f>
        <v>8.6666666666666661</v>
      </c>
      <c r="BG9" s="11"/>
      <c r="BH9" s="10">
        <v>6</v>
      </c>
      <c r="BI9" s="10">
        <v>11</v>
      </c>
      <c r="BJ9" s="10">
        <v>8</v>
      </c>
      <c r="BK9" s="10">
        <v>7</v>
      </c>
      <c r="BL9" s="10">
        <v>2</v>
      </c>
      <c r="BM9" s="10">
        <v>11</v>
      </c>
      <c r="BN9" s="10">
        <v>6</v>
      </c>
      <c r="BO9" s="33">
        <f t="shared" si="2"/>
        <v>6.511463844797178</v>
      </c>
    </row>
    <row r="10" spans="1:67" ht="34.5" x14ac:dyDescent="0.25">
      <c r="A10" s="4" t="s">
        <v>13</v>
      </c>
      <c r="B10" s="5" t="s">
        <v>14</v>
      </c>
      <c r="C10" s="7">
        <v>5</v>
      </c>
      <c r="D10" s="11"/>
      <c r="E10" s="12">
        <v>5</v>
      </c>
      <c r="F10" s="46">
        <v>5.333333333333333</v>
      </c>
      <c r="G10" s="11"/>
      <c r="H10" s="12">
        <v>10</v>
      </c>
      <c r="I10" s="10">
        <v>5</v>
      </c>
      <c r="J10" s="10">
        <v>8</v>
      </c>
      <c r="K10" s="14">
        <f t="shared" si="0"/>
        <v>7.666666666666667</v>
      </c>
      <c r="L10" s="11"/>
      <c r="M10" s="10">
        <v>6</v>
      </c>
      <c r="N10" s="10">
        <v>12</v>
      </c>
      <c r="O10" s="10">
        <v>4</v>
      </c>
      <c r="P10" s="10"/>
      <c r="Q10" s="10">
        <v>10</v>
      </c>
      <c r="R10" s="10">
        <f>SUM(M10:Q10)/4</f>
        <v>8</v>
      </c>
      <c r="S10" s="11"/>
      <c r="T10" s="10">
        <v>2</v>
      </c>
      <c r="U10" s="10">
        <v>9</v>
      </c>
      <c r="V10" s="10">
        <v>10</v>
      </c>
      <c r="W10" s="44">
        <v>7</v>
      </c>
      <c r="X10" s="11"/>
      <c r="Y10" s="10">
        <v>1</v>
      </c>
      <c r="Z10" s="10">
        <v>8</v>
      </c>
      <c r="AA10" s="10">
        <v>1</v>
      </c>
      <c r="AB10" s="10">
        <v>3</v>
      </c>
      <c r="AC10" s="10">
        <v>3</v>
      </c>
      <c r="AD10" s="10">
        <v>1</v>
      </c>
      <c r="AE10" s="10">
        <v>10</v>
      </c>
      <c r="AF10" s="10">
        <v>4</v>
      </c>
      <c r="AG10" s="10">
        <v>4</v>
      </c>
      <c r="AH10" s="16">
        <f t="shared" si="3"/>
        <v>3.8888888888888888</v>
      </c>
      <c r="AI10" s="11"/>
      <c r="AJ10" s="10">
        <v>12</v>
      </c>
      <c r="AK10" s="10">
        <v>10</v>
      </c>
      <c r="AL10" s="10">
        <v>7</v>
      </c>
      <c r="AM10" s="10">
        <v>7</v>
      </c>
      <c r="AN10" s="13">
        <f t="shared" si="4"/>
        <v>9</v>
      </c>
      <c r="AO10" s="11"/>
      <c r="AP10" s="10">
        <v>6</v>
      </c>
      <c r="AQ10" s="10">
        <v>8</v>
      </c>
      <c r="AR10" s="10">
        <v>6</v>
      </c>
      <c r="AS10" s="10">
        <v>8</v>
      </c>
      <c r="AT10" s="13">
        <f t="shared" si="5"/>
        <v>7</v>
      </c>
      <c r="AU10" s="11"/>
      <c r="AV10" s="10">
        <v>9</v>
      </c>
      <c r="AW10" s="10">
        <v>3</v>
      </c>
      <c r="AX10" s="10">
        <v>5</v>
      </c>
      <c r="AY10" s="10">
        <v>7</v>
      </c>
      <c r="AZ10" s="10">
        <v>4</v>
      </c>
      <c r="BA10" s="10">
        <v>3</v>
      </c>
      <c r="BB10" s="10">
        <v>7</v>
      </c>
      <c r="BC10" s="16">
        <f t="shared" si="1"/>
        <v>5.4285714285714288</v>
      </c>
      <c r="BD10" s="11"/>
      <c r="BE10" s="10">
        <v>6</v>
      </c>
      <c r="BF10" s="14">
        <f>Results!BO10</f>
        <v>7.666666666666667</v>
      </c>
      <c r="BG10" s="11"/>
      <c r="BH10" s="10">
        <v>8</v>
      </c>
      <c r="BI10" s="10">
        <v>8</v>
      </c>
      <c r="BJ10" s="10">
        <v>10</v>
      </c>
      <c r="BK10" s="10">
        <v>2</v>
      </c>
      <c r="BL10" s="10">
        <v>4</v>
      </c>
      <c r="BM10" s="10">
        <v>6</v>
      </c>
      <c r="BN10" s="10">
        <v>10</v>
      </c>
      <c r="BO10" s="33">
        <f t="shared" si="2"/>
        <v>6.7760141093474422</v>
      </c>
    </row>
    <row r="11" spans="1:67" ht="51.75" x14ac:dyDescent="0.25">
      <c r="A11" s="4" t="s">
        <v>15</v>
      </c>
      <c r="B11" s="5" t="s">
        <v>16</v>
      </c>
      <c r="C11" s="7">
        <v>7</v>
      </c>
      <c r="D11" s="11"/>
      <c r="E11" s="12">
        <v>2</v>
      </c>
      <c r="F11" s="46">
        <v>2.5</v>
      </c>
      <c r="G11" s="11"/>
      <c r="H11" s="12">
        <v>11</v>
      </c>
      <c r="I11" s="10">
        <v>10</v>
      </c>
      <c r="J11" s="10">
        <v>10</v>
      </c>
      <c r="K11" s="14">
        <f t="shared" si="0"/>
        <v>10.333333333333334</v>
      </c>
      <c r="L11" s="11"/>
      <c r="M11" s="10">
        <v>8</v>
      </c>
      <c r="N11" s="10">
        <v>2</v>
      </c>
      <c r="O11" s="10">
        <v>8</v>
      </c>
      <c r="P11" s="10">
        <v>5</v>
      </c>
      <c r="Q11" s="10">
        <v>9</v>
      </c>
      <c r="R11" s="10">
        <f>SUM(M11:Q11)/5</f>
        <v>6.4</v>
      </c>
      <c r="S11" s="11"/>
      <c r="T11" s="10"/>
      <c r="U11" s="10">
        <v>3</v>
      </c>
      <c r="V11" s="10">
        <v>4</v>
      </c>
      <c r="W11" s="44">
        <v>6.2222222222222223</v>
      </c>
      <c r="X11" s="11"/>
      <c r="Y11" s="10">
        <v>7</v>
      </c>
      <c r="Z11" s="10">
        <v>9</v>
      </c>
      <c r="AA11" s="10">
        <v>5</v>
      </c>
      <c r="AB11" s="10">
        <v>8</v>
      </c>
      <c r="AC11" s="10">
        <v>4</v>
      </c>
      <c r="AD11" s="10">
        <v>3</v>
      </c>
      <c r="AE11" s="10">
        <v>3</v>
      </c>
      <c r="AF11" s="10">
        <v>6</v>
      </c>
      <c r="AG11" s="10">
        <v>5</v>
      </c>
      <c r="AH11" s="16">
        <f t="shared" si="3"/>
        <v>5.5555555555555554</v>
      </c>
      <c r="AI11" s="11"/>
      <c r="AJ11" s="10">
        <v>7</v>
      </c>
      <c r="AK11" s="10">
        <v>6</v>
      </c>
      <c r="AL11" s="10">
        <v>6</v>
      </c>
      <c r="AM11" s="10">
        <v>10</v>
      </c>
      <c r="AN11" s="14">
        <f t="shared" si="4"/>
        <v>7.25</v>
      </c>
      <c r="AO11" s="11"/>
      <c r="AP11" s="10">
        <v>7</v>
      </c>
      <c r="AQ11" s="10">
        <v>3</v>
      </c>
      <c r="AR11" s="10">
        <v>7</v>
      </c>
      <c r="AS11" s="10">
        <v>5</v>
      </c>
      <c r="AT11" s="16">
        <f t="shared" si="5"/>
        <v>5.5</v>
      </c>
      <c r="AU11" s="11"/>
      <c r="AV11" s="10">
        <v>8</v>
      </c>
      <c r="AW11" s="10">
        <v>2</v>
      </c>
      <c r="AX11" s="10">
        <v>4</v>
      </c>
      <c r="AY11" s="10">
        <v>8</v>
      </c>
      <c r="AZ11" s="10">
        <v>8</v>
      </c>
      <c r="BA11" s="10">
        <v>4</v>
      </c>
      <c r="BB11" s="10">
        <v>9</v>
      </c>
      <c r="BC11" s="14">
        <f t="shared" si="1"/>
        <v>6.1428571428571432</v>
      </c>
      <c r="BD11" s="11"/>
      <c r="BE11" s="10">
        <v>10</v>
      </c>
      <c r="BF11" s="14">
        <f>Results!BO11</f>
        <v>7.666666666666667</v>
      </c>
      <c r="BG11" s="11"/>
      <c r="BH11" s="10">
        <v>5</v>
      </c>
      <c r="BI11" s="10">
        <v>7</v>
      </c>
      <c r="BJ11" s="10">
        <v>7</v>
      </c>
      <c r="BK11" s="10">
        <v>3</v>
      </c>
      <c r="BL11" s="10">
        <v>6</v>
      </c>
      <c r="BM11" s="10">
        <v>10</v>
      </c>
      <c r="BN11" s="10">
        <v>7</v>
      </c>
      <c r="BO11" s="33">
        <f t="shared" si="2"/>
        <v>6.3967372134038802</v>
      </c>
    </row>
    <row r="12" spans="1:67" ht="34.5" x14ac:dyDescent="0.25">
      <c r="A12" s="4" t="s">
        <v>17</v>
      </c>
      <c r="B12" s="5" t="s">
        <v>18</v>
      </c>
      <c r="C12" s="7">
        <v>6</v>
      </c>
      <c r="D12" s="11"/>
      <c r="E12" s="12">
        <v>3</v>
      </c>
      <c r="F12" s="46">
        <v>4</v>
      </c>
      <c r="G12" s="11"/>
      <c r="H12" s="12">
        <v>6</v>
      </c>
      <c r="I12" s="10">
        <v>9</v>
      </c>
      <c r="J12" s="10">
        <v>9</v>
      </c>
      <c r="K12" s="13">
        <f t="shared" si="0"/>
        <v>8</v>
      </c>
      <c r="L12" s="11"/>
      <c r="M12" s="10">
        <v>10</v>
      </c>
      <c r="N12" s="10">
        <v>6</v>
      </c>
      <c r="O12" s="10">
        <v>7</v>
      </c>
      <c r="P12" s="10"/>
      <c r="Q12" s="10">
        <v>2</v>
      </c>
      <c r="R12" s="10">
        <f>SUM(M12:Q12)/4</f>
        <v>6.25</v>
      </c>
      <c r="S12" s="11"/>
      <c r="T12" s="10"/>
      <c r="U12" s="10">
        <v>5</v>
      </c>
      <c r="V12" s="10">
        <v>2</v>
      </c>
      <c r="W12" s="44">
        <v>6.2222222222222223</v>
      </c>
      <c r="X12" s="11"/>
      <c r="Y12" s="10">
        <v>11</v>
      </c>
      <c r="Z12" s="10">
        <v>11</v>
      </c>
      <c r="AA12" s="10">
        <v>12</v>
      </c>
      <c r="AB12" s="10">
        <v>2</v>
      </c>
      <c r="AC12" s="10">
        <v>8</v>
      </c>
      <c r="AD12" s="10">
        <v>12</v>
      </c>
      <c r="AE12" s="10">
        <v>11</v>
      </c>
      <c r="AF12" s="10">
        <v>1</v>
      </c>
      <c r="AG12" s="10">
        <v>6</v>
      </c>
      <c r="AH12" s="14">
        <f t="shared" si="3"/>
        <v>8.2222222222222214</v>
      </c>
      <c r="AI12" s="11"/>
      <c r="AJ12" s="10">
        <v>5</v>
      </c>
      <c r="AK12" s="10">
        <v>11</v>
      </c>
      <c r="AL12" s="10">
        <v>11</v>
      </c>
      <c r="AM12" s="10">
        <v>9</v>
      </c>
      <c r="AN12" s="13">
        <f t="shared" si="4"/>
        <v>9</v>
      </c>
      <c r="AO12" s="11"/>
      <c r="AP12" s="10">
        <v>9</v>
      </c>
      <c r="AQ12" s="10">
        <v>9</v>
      </c>
      <c r="AR12" s="10">
        <v>9</v>
      </c>
      <c r="AS12" s="10">
        <v>11</v>
      </c>
      <c r="AT12" s="14">
        <f t="shared" si="5"/>
        <v>9.5</v>
      </c>
      <c r="AU12" s="11"/>
      <c r="AV12" s="10">
        <v>7</v>
      </c>
      <c r="AW12" s="10">
        <v>6</v>
      </c>
      <c r="AX12" s="10">
        <v>10</v>
      </c>
      <c r="AY12" s="10">
        <v>3</v>
      </c>
      <c r="AZ12" s="10">
        <v>11</v>
      </c>
      <c r="BA12" s="10">
        <v>7</v>
      </c>
      <c r="BB12" s="10">
        <v>10</v>
      </c>
      <c r="BC12" s="14">
        <f t="shared" si="1"/>
        <v>7.7142857142857144</v>
      </c>
      <c r="BD12" s="11"/>
      <c r="BE12" s="10">
        <v>5</v>
      </c>
      <c r="BF12" s="14">
        <f>Results!BO12</f>
        <v>8.3333333333333339</v>
      </c>
      <c r="BG12" s="11"/>
      <c r="BH12" s="10">
        <v>9</v>
      </c>
      <c r="BI12" s="10">
        <v>2</v>
      </c>
      <c r="BJ12" s="10">
        <v>3</v>
      </c>
      <c r="BK12" s="10">
        <v>5</v>
      </c>
      <c r="BL12" s="10">
        <v>9</v>
      </c>
      <c r="BM12" s="10">
        <v>9</v>
      </c>
      <c r="BN12" s="10">
        <v>11</v>
      </c>
      <c r="BO12" s="33">
        <f t="shared" si="2"/>
        <v>7.4713403880070546</v>
      </c>
    </row>
    <row r="13" spans="1:67" ht="17.25" x14ac:dyDescent="0.25">
      <c r="A13" s="4" t="s">
        <v>20</v>
      </c>
      <c r="B13" s="5" t="s">
        <v>19</v>
      </c>
      <c r="C13" s="7">
        <v>4</v>
      </c>
      <c r="D13" s="11"/>
      <c r="E13" s="12">
        <v>6</v>
      </c>
      <c r="F13" s="46">
        <v>4</v>
      </c>
      <c r="G13" s="11"/>
      <c r="H13" s="12">
        <v>7</v>
      </c>
      <c r="I13" s="10">
        <v>12</v>
      </c>
      <c r="J13" s="10">
        <v>11</v>
      </c>
      <c r="K13" s="13">
        <f t="shared" si="0"/>
        <v>10</v>
      </c>
      <c r="L13" s="11"/>
      <c r="M13" s="10">
        <v>12</v>
      </c>
      <c r="N13" s="10">
        <v>3</v>
      </c>
      <c r="O13" s="10">
        <v>10</v>
      </c>
      <c r="P13" s="10"/>
      <c r="Q13" s="10">
        <v>11</v>
      </c>
      <c r="R13" s="10">
        <f>SUM(M13:Q13)/4</f>
        <v>9</v>
      </c>
      <c r="S13" s="11"/>
      <c r="T13" s="10"/>
      <c r="U13" s="10">
        <v>2</v>
      </c>
      <c r="V13" s="10">
        <v>12</v>
      </c>
      <c r="W13" s="44">
        <v>6.666666666666667</v>
      </c>
      <c r="X13" s="11"/>
      <c r="Y13" s="10">
        <v>2</v>
      </c>
      <c r="Z13" s="10">
        <v>10</v>
      </c>
      <c r="AA13" s="10">
        <v>9</v>
      </c>
      <c r="AB13" s="10">
        <v>7</v>
      </c>
      <c r="AC13" s="10">
        <v>1</v>
      </c>
      <c r="AD13" s="10">
        <v>10</v>
      </c>
      <c r="AE13" s="10">
        <v>12</v>
      </c>
      <c r="AF13" s="10">
        <v>11</v>
      </c>
      <c r="AG13" s="10">
        <v>11</v>
      </c>
      <c r="AH13" s="14">
        <f t="shared" si="3"/>
        <v>8.1111111111111107</v>
      </c>
      <c r="AI13" s="11"/>
      <c r="AJ13" s="10">
        <v>11</v>
      </c>
      <c r="AK13" s="10">
        <v>3</v>
      </c>
      <c r="AL13" s="10">
        <v>3</v>
      </c>
      <c r="AM13" s="10">
        <v>8</v>
      </c>
      <c r="AN13" s="14">
        <f t="shared" si="4"/>
        <v>6.25</v>
      </c>
      <c r="AO13" s="11"/>
      <c r="AP13" s="10">
        <v>5</v>
      </c>
      <c r="AQ13" s="10">
        <v>2</v>
      </c>
      <c r="AR13" s="10">
        <v>10</v>
      </c>
      <c r="AS13" s="10">
        <v>6</v>
      </c>
      <c r="AT13" s="16">
        <f t="shared" si="5"/>
        <v>5.75</v>
      </c>
      <c r="AU13" s="11"/>
      <c r="AV13" s="10">
        <v>5</v>
      </c>
      <c r="AW13" s="10">
        <v>11</v>
      </c>
      <c r="AX13" s="10">
        <v>9</v>
      </c>
      <c r="AY13" s="10">
        <v>5</v>
      </c>
      <c r="AZ13" s="10">
        <v>9</v>
      </c>
      <c r="BA13" s="10">
        <v>6</v>
      </c>
      <c r="BB13" s="10">
        <v>11</v>
      </c>
      <c r="BC13" s="13">
        <f t="shared" si="1"/>
        <v>8</v>
      </c>
      <c r="BD13" s="11"/>
      <c r="BE13" s="10">
        <v>3</v>
      </c>
      <c r="BF13" s="16">
        <f>Results!BO13</f>
        <v>5.333333333333333</v>
      </c>
      <c r="BG13" s="11"/>
      <c r="BH13" s="10"/>
      <c r="BI13" s="10">
        <v>10</v>
      </c>
      <c r="BJ13" s="10">
        <v>2</v>
      </c>
      <c r="BK13" s="10">
        <v>11</v>
      </c>
      <c r="BL13" s="10">
        <v>11</v>
      </c>
      <c r="BM13" s="10">
        <v>2</v>
      </c>
      <c r="BN13" s="10">
        <v>8</v>
      </c>
      <c r="BO13" s="33">
        <f t="shared" si="2"/>
        <v>7.0123456790123457</v>
      </c>
    </row>
    <row r="14" spans="1:67" ht="32.25" customHeight="1" x14ac:dyDescent="0.25">
      <c r="A14" s="4" t="s">
        <v>21</v>
      </c>
      <c r="B14" s="5" t="s">
        <v>22</v>
      </c>
      <c r="C14" s="7">
        <v>2</v>
      </c>
      <c r="D14" s="11"/>
      <c r="E14" s="12">
        <v>11</v>
      </c>
      <c r="F14" s="44">
        <v>8.5</v>
      </c>
      <c r="G14" s="11"/>
      <c r="H14" s="12">
        <v>12</v>
      </c>
      <c r="I14" s="10">
        <v>11</v>
      </c>
      <c r="J14" s="10">
        <v>12</v>
      </c>
      <c r="K14" s="14">
        <f t="shared" si="0"/>
        <v>11.666666666666666</v>
      </c>
      <c r="L14" s="11"/>
      <c r="M14" s="10">
        <v>11</v>
      </c>
      <c r="N14" s="10">
        <v>12</v>
      </c>
      <c r="O14" s="10">
        <v>3</v>
      </c>
      <c r="P14" s="10"/>
      <c r="Q14" s="10">
        <v>6</v>
      </c>
      <c r="R14" s="10">
        <f>SUM(M14:Q14)/4</f>
        <v>8</v>
      </c>
      <c r="S14" s="11"/>
      <c r="T14" s="10">
        <v>5</v>
      </c>
      <c r="U14" s="10">
        <v>12</v>
      </c>
      <c r="V14" s="10">
        <v>5</v>
      </c>
      <c r="W14" s="44">
        <v>8.1111111111111107</v>
      </c>
      <c r="X14" s="11"/>
      <c r="Y14" s="10">
        <v>12</v>
      </c>
      <c r="Z14" s="10">
        <v>12</v>
      </c>
      <c r="AA14" s="10">
        <v>11</v>
      </c>
      <c r="AB14" s="10">
        <v>9</v>
      </c>
      <c r="AC14" s="10">
        <v>5</v>
      </c>
      <c r="AD14" s="10">
        <v>11</v>
      </c>
      <c r="AE14" s="10">
        <v>7</v>
      </c>
      <c r="AF14" s="10">
        <v>12</v>
      </c>
      <c r="AG14" s="10">
        <v>12</v>
      </c>
      <c r="AH14" s="14">
        <f t="shared" si="3"/>
        <v>10.111111111111111</v>
      </c>
      <c r="AI14" s="11"/>
      <c r="AJ14" s="10">
        <v>10</v>
      </c>
      <c r="AK14" s="10">
        <v>12</v>
      </c>
      <c r="AL14" s="10">
        <v>12</v>
      </c>
      <c r="AM14" s="10">
        <v>12</v>
      </c>
      <c r="AN14" s="14">
        <f t="shared" si="4"/>
        <v>11.5</v>
      </c>
      <c r="AO14" s="11"/>
      <c r="AP14" s="10">
        <v>12</v>
      </c>
      <c r="AQ14" s="10"/>
      <c r="AR14" s="10">
        <v>11</v>
      </c>
      <c r="AS14" s="10">
        <v>10</v>
      </c>
      <c r="AT14" s="13">
        <f>SUM(AP14:AS14)/3</f>
        <v>11</v>
      </c>
      <c r="AU14" s="11"/>
      <c r="AV14" s="10">
        <v>11</v>
      </c>
      <c r="AW14" s="10">
        <v>12</v>
      </c>
      <c r="AX14" s="10">
        <v>8</v>
      </c>
      <c r="AY14" s="10">
        <v>6</v>
      </c>
      <c r="AZ14" s="10">
        <v>10</v>
      </c>
      <c r="BA14" s="10">
        <v>5</v>
      </c>
      <c r="BB14" s="10">
        <v>12</v>
      </c>
      <c r="BC14" s="14">
        <f t="shared" si="1"/>
        <v>9.1428571428571423</v>
      </c>
      <c r="BD14" s="11"/>
      <c r="BE14" s="10">
        <v>9</v>
      </c>
      <c r="BF14" s="13">
        <f>Results!BO14</f>
        <v>11</v>
      </c>
      <c r="BG14" s="11"/>
      <c r="BH14" s="10"/>
      <c r="BI14" s="10">
        <v>9</v>
      </c>
      <c r="BJ14" s="10">
        <v>11</v>
      </c>
      <c r="BK14" s="10">
        <v>12</v>
      </c>
      <c r="BL14" s="10">
        <v>10</v>
      </c>
      <c r="BM14" s="10">
        <v>12</v>
      </c>
      <c r="BN14" s="10">
        <v>12</v>
      </c>
      <c r="BO14" s="33">
        <f t="shared" si="2"/>
        <v>9.8924162257495585</v>
      </c>
    </row>
    <row r="15" spans="1:67" ht="27.75" customHeight="1" x14ac:dyDescent="0.25">
      <c r="A15" s="55"/>
      <c r="B15" s="56" t="s">
        <v>23</v>
      </c>
      <c r="C15" t="s">
        <v>41</v>
      </c>
      <c r="E15" s="1" t="s">
        <v>37</v>
      </c>
      <c r="F15" s="57" t="s">
        <v>50</v>
      </c>
      <c r="G15" s="58"/>
      <c r="H15" s="57" t="s">
        <v>24</v>
      </c>
      <c r="I15" s="57" t="s">
        <v>24</v>
      </c>
      <c r="J15" s="57" t="s">
        <v>24</v>
      </c>
      <c r="K15" s="57" t="s">
        <v>51</v>
      </c>
      <c r="L15" s="57"/>
      <c r="M15" s="57" t="s">
        <v>38</v>
      </c>
      <c r="N15" s="57" t="s">
        <v>38</v>
      </c>
      <c r="O15" s="57" t="s">
        <v>38</v>
      </c>
      <c r="P15" s="57" t="s">
        <v>38</v>
      </c>
      <c r="Q15" s="57" t="s">
        <v>38</v>
      </c>
      <c r="R15" s="57" t="s">
        <v>52</v>
      </c>
      <c r="S15" s="57"/>
      <c r="T15" s="57" t="s">
        <v>30</v>
      </c>
      <c r="U15" s="57" t="s">
        <v>30</v>
      </c>
      <c r="V15" s="57" t="s">
        <v>27</v>
      </c>
      <c r="W15" s="57" t="s">
        <v>47</v>
      </c>
      <c r="X15" s="57"/>
      <c r="Y15" s="57" t="s">
        <v>28</v>
      </c>
      <c r="Z15" s="57" t="s">
        <v>28</v>
      </c>
      <c r="AA15" s="57" t="s">
        <v>28</v>
      </c>
      <c r="AB15" s="57" t="s">
        <v>28</v>
      </c>
      <c r="AC15" s="57" t="s">
        <v>28</v>
      </c>
      <c r="AD15" s="57" t="s">
        <v>28</v>
      </c>
      <c r="AE15" s="57" t="s">
        <v>28</v>
      </c>
      <c r="AF15" s="57" t="s">
        <v>28</v>
      </c>
      <c r="AG15" s="57" t="s">
        <v>28</v>
      </c>
      <c r="AH15" s="57" t="s">
        <v>53</v>
      </c>
      <c r="AI15" s="57"/>
      <c r="AJ15" s="57" t="s">
        <v>26</v>
      </c>
      <c r="AK15" s="57" t="s">
        <v>26</v>
      </c>
      <c r="AL15" s="57" t="s">
        <v>26</v>
      </c>
      <c r="AM15" s="57" t="s">
        <v>26</v>
      </c>
      <c r="AN15" s="57" t="s">
        <v>54</v>
      </c>
      <c r="AO15" s="57"/>
      <c r="AP15" s="57" t="s">
        <v>29</v>
      </c>
      <c r="AQ15" s="57" t="s">
        <v>29</v>
      </c>
      <c r="AR15" s="57" t="s">
        <v>29</v>
      </c>
      <c r="AS15" s="57" t="s">
        <v>29</v>
      </c>
      <c r="AT15" s="57" t="s">
        <v>29</v>
      </c>
      <c r="AU15" s="57"/>
      <c r="AV15" s="57" t="s">
        <v>33</v>
      </c>
      <c r="AW15" s="57" t="s">
        <v>33</v>
      </c>
      <c r="AX15" s="57" t="s">
        <v>33</v>
      </c>
      <c r="AY15" s="57" t="s">
        <v>33</v>
      </c>
      <c r="AZ15" s="57" t="s">
        <v>33</v>
      </c>
      <c r="BA15" s="57" t="s">
        <v>33</v>
      </c>
      <c r="BB15" s="57" t="s">
        <v>33</v>
      </c>
      <c r="BC15" s="57" t="s">
        <v>55</v>
      </c>
      <c r="BD15" s="57"/>
      <c r="BE15" s="57" t="s">
        <v>36</v>
      </c>
      <c r="BF15" s="57" t="s">
        <v>56</v>
      </c>
      <c r="BG15" s="53"/>
      <c r="BH15" s="49" t="s">
        <v>25</v>
      </c>
      <c r="BI15" s="49" t="s">
        <v>25</v>
      </c>
      <c r="BJ15" s="49" t="s">
        <v>25</v>
      </c>
      <c r="BK15" s="49" t="s">
        <v>25</v>
      </c>
      <c r="BL15" s="49" t="s">
        <v>25</v>
      </c>
      <c r="BM15" s="49" t="s">
        <v>25</v>
      </c>
      <c r="BN15" s="49" t="s">
        <v>25</v>
      </c>
      <c r="BO15" s="50"/>
    </row>
    <row r="16" spans="1:67" ht="17.25" x14ac:dyDescent="0.25">
      <c r="A16" s="55"/>
      <c r="B16" s="56" t="s">
        <v>46</v>
      </c>
      <c r="C16" s="51"/>
      <c r="D16" s="52"/>
      <c r="E16" s="51"/>
      <c r="F16" s="59">
        <v>3</v>
      </c>
      <c r="G16" s="60"/>
      <c r="H16" s="59"/>
      <c r="I16" s="59"/>
      <c r="J16" s="59"/>
      <c r="K16" s="59">
        <v>3</v>
      </c>
      <c r="L16" s="59"/>
      <c r="M16" s="59"/>
      <c r="N16" s="59"/>
      <c r="O16" s="59"/>
      <c r="P16" s="59"/>
      <c r="Q16" s="59"/>
      <c r="R16" s="59">
        <v>5</v>
      </c>
      <c r="S16" s="59"/>
      <c r="T16" s="59"/>
      <c r="U16" s="59"/>
      <c r="V16" s="59"/>
      <c r="W16" s="42">
        <v>9</v>
      </c>
      <c r="X16" s="59"/>
      <c r="Y16" s="59" t="s">
        <v>35</v>
      </c>
      <c r="Z16" s="59"/>
      <c r="AA16" s="59" t="s">
        <v>32</v>
      </c>
      <c r="AB16" s="59" t="s">
        <v>31</v>
      </c>
      <c r="AC16" s="59" t="s">
        <v>34</v>
      </c>
      <c r="AD16" s="59"/>
      <c r="AE16" s="59" t="s">
        <v>39</v>
      </c>
      <c r="AF16" s="59" t="s">
        <v>40</v>
      </c>
      <c r="AG16" s="59" t="s">
        <v>39</v>
      </c>
      <c r="AH16" s="59">
        <v>9</v>
      </c>
      <c r="AI16" s="59"/>
      <c r="AJ16" s="59"/>
      <c r="AK16" s="59"/>
      <c r="AL16" s="59"/>
      <c r="AM16" s="59"/>
      <c r="AN16" s="59">
        <v>4</v>
      </c>
      <c r="AO16" s="59"/>
      <c r="AP16" s="59"/>
      <c r="AQ16" s="59"/>
      <c r="AR16" s="59"/>
      <c r="AS16" s="59"/>
      <c r="AT16" s="59">
        <v>4</v>
      </c>
      <c r="AU16" s="59"/>
      <c r="AV16" s="59"/>
      <c r="AW16" s="59"/>
      <c r="AX16" s="59"/>
      <c r="AY16" s="59"/>
      <c r="AZ16" s="59"/>
      <c r="BA16" s="59"/>
      <c r="BB16" s="59"/>
      <c r="BC16" s="59">
        <v>7</v>
      </c>
      <c r="BD16" s="59"/>
      <c r="BE16" s="59"/>
      <c r="BF16" s="59">
        <v>3</v>
      </c>
      <c r="BO16" s="18"/>
    </row>
    <row r="17" spans="1:6" x14ac:dyDescent="0.25">
      <c r="A17" s="54"/>
      <c r="B17" s="54"/>
      <c r="F17" t="s">
        <v>57</v>
      </c>
    </row>
  </sheetData>
  <pageMargins left="0.25" right="0.25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8491DE3A9594BA594204248916B6B" ma:contentTypeVersion="13" ma:contentTypeDescription="Create a new document." ma:contentTypeScope="" ma:versionID="d0bdb7fd44c3e3f513312216f528e42e">
  <xsd:schema xmlns:xsd="http://www.w3.org/2001/XMLSchema" xmlns:xs="http://www.w3.org/2001/XMLSchema" xmlns:p="http://schemas.microsoft.com/office/2006/metadata/properties" xmlns:ns1="http://schemas.microsoft.com/sharepoint/v3" xmlns:ns2="85aa799c-9193-4f37-a1dd-d313431f33d1" targetNamespace="http://schemas.microsoft.com/office/2006/metadata/properties" ma:root="true" ma:fieldsID="69c999775f1e20df257893f3bb5b78d6" ns1:_="" ns2:_="">
    <xsd:import namespace="http://schemas.microsoft.com/sharepoint/v3"/>
    <xsd:import namespace="85aa799c-9193-4f37-a1dd-d313431f33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internalName="PublishingStartDate">
      <xsd:simpleType>
        <xsd:restriction base="dms:Unknown"/>
      </xsd:simpleType>
    </xsd:element>
    <xsd:element name="PublishingExpirationDate" ma:index="3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a799c-9193-4f37-a1dd-d313431f33d1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hidden="true" ma:list="{f5f497dd-7ad7-4916-b4f6-5559c5285163}" ma:internalName="TaxCatchAll" ma:showField="CatchAllData" ma:web="85aa799c-9193-4f37-a1dd-d313431f33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hidden="true" ma:list="{f5f497dd-7ad7-4916-b4f6-5559c5285163}" ma:internalName="TaxCatchAllLabel" ma:readOnly="true" ma:showField="CatchAllDataLabel" ma:web="85aa799c-9193-4f37-a1dd-d313431f33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85aa799c-9193-4f37-a1dd-d313431f33d1"/>
  </documentManagement>
</p:properties>
</file>

<file path=customXml/itemProps1.xml><?xml version="1.0" encoding="utf-8"?>
<ds:datastoreItem xmlns:ds="http://schemas.openxmlformats.org/officeDocument/2006/customXml" ds:itemID="{B5D9F243-D852-4DE5-ADBC-DA2554F43676}"/>
</file>

<file path=customXml/itemProps2.xml><?xml version="1.0" encoding="utf-8"?>
<ds:datastoreItem xmlns:ds="http://schemas.openxmlformats.org/officeDocument/2006/customXml" ds:itemID="{3A45D426-EC6C-4705-AF75-A92656D17629}"/>
</file>

<file path=customXml/itemProps3.xml><?xml version="1.0" encoding="utf-8"?>
<ds:datastoreItem xmlns:ds="http://schemas.openxmlformats.org/officeDocument/2006/customXml" ds:itemID="{4BB7862C-3488-4B25-A351-6F5FD24ACD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Sorted by Avg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 County</dc:creator>
  <cp:lastModifiedBy>Wake County</cp:lastModifiedBy>
  <cp:lastPrinted>2017-03-23T19:30:59Z</cp:lastPrinted>
  <dcterms:created xsi:type="dcterms:W3CDTF">2017-03-13T14:07:07Z</dcterms:created>
  <dcterms:modified xsi:type="dcterms:W3CDTF">2017-03-23T19:55:11Z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0x0101009FE8491DE3A9594BA594204248916B6B</vt:lpwstr>
  </property>
</Properties>
</file>