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IFBs\Carts\2026\RFI\"/>
    </mc:Choice>
  </mc:AlternateContent>
  <xr:revisionPtr revIDLastSave="0" documentId="8_{E7000B7C-6991-4F16-A2B3-C57156DBA49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1" l="1"/>
  <c r="G74" i="1" s="1"/>
  <c r="J58" i="1" l="1"/>
  <c r="R57" i="1"/>
  <c r="R58" i="1"/>
  <c r="R59" i="1"/>
  <c r="R60" i="1"/>
  <c r="R61" i="1"/>
  <c r="R62" i="1"/>
  <c r="R63" i="1"/>
  <c r="R64" i="1"/>
  <c r="R65" i="1"/>
  <c r="R66" i="1"/>
  <c r="R67" i="1"/>
  <c r="R68" i="1"/>
  <c r="R56" i="1"/>
  <c r="J8" i="1"/>
  <c r="J57" i="1"/>
  <c r="J59" i="1"/>
  <c r="J60" i="1"/>
  <c r="J61" i="1"/>
  <c r="J62" i="1"/>
  <c r="J63" i="1"/>
  <c r="J64" i="1"/>
  <c r="J65" i="1"/>
  <c r="J66" i="1"/>
  <c r="J67" i="1"/>
  <c r="J68" i="1"/>
  <c r="J56" i="1"/>
  <c r="N57" i="1"/>
  <c r="N58" i="1"/>
  <c r="N59" i="1"/>
  <c r="N60" i="1"/>
  <c r="N61" i="1"/>
  <c r="N62" i="1"/>
  <c r="N63" i="1"/>
  <c r="N64" i="1"/>
  <c r="N65" i="1"/>
  <c r="N66" i="1"/>
  <c r="N67" i="1"/>
  <c r="N68" i="1"/>
  <c r="L57" i="1"/>
  <c r="L58" i="1"/>
  <c r="L59" i="1"/>
  <c r="L60" i="1"/>
  <c r="L61" i="1"/>
  <c r="L62" i="1"/>
  <c r="L63" i="1"/>
  <c r="L64" i="1"/>
  <c r="L65" i="1"/>
  <c r="L66" i="1"/>
  <c r="L67" i="1"/>
  <c r="L68" i="1"/>
  <c r="L56" i="1"/>
  <c r="N56" i="1"/>
  <c r="P57" i="1"/>
  <c r="P58" i="1"/>
  <c r="P59" i="1"/>
  <c r="P60" i="1"/>
  <c r="P61" i="1"/>
  <c r="P62" i="1"/>
  <c r="P63" i="1"/>
  <c r="P64" i="1"/>
  <c r="P65" i="1"/>
  <c r="P66" i="1"/>
  <c r="P67" i="1"/>
  <c r="P68" i="1"/>
  <c r="P56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8" i="1"/>
  <c r="N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9" i="1"/>
  <c r="P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P49" i="1" l="1"/>
  <c r="L69" i="1"/>
  <c r="N49" i="1"/>
  <c r="L49" i="1"/>
  <c r="P69" i="1"/>
  <c r="J69" i="1"/>
  <c r="N69" i="1"/>
  <c r="R69" i="1"/>
  <c r="R49" i="1"/>
  <c r="J49" i="1"/>
  <c r="C69" i="1"/>
  <c r="C49" i="1"/>
  <c r="H70" i="1" l="1"/>
  <c r="H50" i="1"/>
  <c r="E76" i="1" s="1"/>
  <c r="C70" i="1"/>
</calcChain>
</file>

<file path=xl/sharedStrings.xml><?xml version="1.0" encoding="utf-8"?>
<sst xmlns="http://schemas.openxmlformats.org/spreadsheetml/2006/main" count="279" uniqueCount="109">
  <si>
    <t>CART - ELECTRIC</t>
  </si>
  <si>
    <t>Tourmaster</t>
  </si>
  <si>
    <t>Tourmaster Electric Cart 
- 4 Passenger
- Headlights</t>
  </si>
  <si>
    <t>Event Operations</t>
  </si>
  <si>
    <t>Flatbed</t>
  </si>
  <si>
    <t>Flatbed Electric Cart
- 4 Passenger
- Rear seats to fold down for extra cargo space
- Headlights</t>
  </si>
  <si>
    <t>Livestock</t>
  </si>
  <si>
    <t xml:space="preserve">Flatbed Electric Cart
- 4 Passenger
- Rear seats to fold down for extra cargo space
- Headlight </t>
  </si>
  <si>
    <t>Technology &amp; Production</t>
  </si>
  <si>
    <t>Visual Arts -  Los Alamitos Bldg. (#14)</t>
  </si>
  <si>
    <t>Creative Services -Ranch Building</t>
  </si>
  <si>
    <t>Flatbed Electric Cart
- 4 Passenger
- Rear seats to fold down for extra cargo space
- Headlights                                                                                                                                           - Pintle Hook</t>
  </si>
  <si>
    <t>Centennial Farm - Silo Lawn</t>
  </si>
  <si>
    <t>Flatbed Electric
- 4 Passenger
- Rear seats to fold down for extra cargo space
- Headlights                                                                                                                      - trailer hooks</t>
  </si>
  <si>
    <t>Exhibits &amp; Education</t>
  </si>
  <si>
    <t>Centennial Farm - Building 15 (Collections)</t>
  </si>
  <si>
    <t>Explorium - Tent</t>
  </si>
  <si>
    <t>Tourmaster Electric Cart
- 4 Passenger
- Windshield
- Headlights</t>
  </si>
  <si>
    <t>Commercial &amp; Concessions</t>
  </si>
  <si>
    <t>Heroes Hall</t>
  </si>
  <si>
    <t>Pacific Amphitheatre - Stage</t>
  </si>
  <si>
    <t>Flatbed Electric Cart
- 2 Passenger
- Headlights</t>
  </si>
  <si>
    <t>Pacific Amphitheatre - Merchandise</t>
  </si>
  <si>
    <t>Technology</t>
  </si>
  <si>
    <t>Tourmaster Electric Cart
- 6 Passenger
- Rear seats to fold down for extra cargo space
- Headlights
- Strobe Lights</t>
  </si>
  <si>
    <t>Guest Services Office</t>
  </si>
  <si>
    <t>Tourmaster Electric Cart
- 4 Passenger
- Rear seats to fold down for extra cargo space
- Headlights
- Strobe Lights</t>
  </si>
  <si>
    <t>Guest Services</t>
  </si>
  <si>
    <t>Business Develop. Area</t>
  </si>
  <si>
    <t>Tourmaster Electric Cart 
- 6 Passenger
- Headlights</t>
  </si>
  <si>
    <t>Sponsorship Sales Team</t>
  </si>
  <si>
    <t>Flatbed Electric Cart 
- 2 Passenger
- Headlights
- Strobe Light</t>
  </si>
  <si>
    <t>Straub</t>
  </si>
  <si>
    <t>Gate Operations</t>
  </si>
  <si>
    <t>Tourmaster Electric Cart
- 4 Passenger
- Headlights
- Strobe Light</t>
  </si>
  <si>
    <t>Safety &amp; Security</t>
  </si>
  <si>
    <t>Action Sports Arena</t>
  </si>
  <si>
    <t>Marketing</t>
  </si>
  <si>
    <t>Tourmaster Electric Cart
- 6 Passenger
- Headlights
- Strobe Light</t>
  </si>
  <si>
    <t>Communications - admin</t>
  </si>
  <si>
    <t xml:space="preserve">Tourmaster </t>
  </si>
  <si>
    <t>Flatbed Electric Cart
- 4 Passenger
- Rear seats to fold down for extra cargo space
- Headlight                                                                                                                     - hooks</t>
  </si>
  <si>
    <t xml:space="preserve">Flatbed - Electric Cart - 4 Passenger - Headlights (2 seats to fold down for extra cargo space) </t>
  </si>
  <si>
    <t>CART - GAS</t>
  </si>
  <si>
    <t xml:space="preserve">Tourmaster Gas Powered (must have):
- 6 Passenger
- Headlights
- Strobe Lights       
- Rearview Mirror 
- Horn </t>
  </si>
  <si>
    <t xml:space="preserve">Cash operations
</t>
  </si>
  <si>
    <t>Tourmaster Gas Powered 
- 6 Passenger
- Headlights
- Strobe Lights - Rear View Mirror</t>
  </si>
  <si>
    <t>Carnival Sales- Admin</t>
  </si>
  <si>
    <t>Flatbed Gas Cart
- 4 Passenger
- Rear seats to fold down for extra cargo space
- Headlights                                                                                                                              -Flashers &amp; strobe lights
-Horn</t>
  </si>
  <si>
    <t>Parking</t>
  </si>
  <si>
    <t>Tourmaster Gas Powered 
- 4 Passenger
- Headlights
- Strobe Lights
- Horn
- Capability to put back seat down for extra carge space</t>
  </si>
  <si>
    <t>Tourmaster Gas Powered 
- 6 Passenger
- Headlights
- Strobe Light
- Horn</t>
  </si>
  <si>
    <t>Tourmaster Gas Powered 
- 4 Passenger
- Headlights
- Strobe Light - Rear View Mirror</t>
  </si>
  <si>
    <t>Admissions Team</t>
  </si>
  <si>
    <t>Tourmaster Gas Powered 
- 6 Passenger
- Headlights
- Strobe Light
- Rear View Mirror</t>
  </si>
  <si>
    <t>Tourmaster Gas Powered
- 4 Passenger
- Headlights
- Strobe Light - Rear View Mirror</t>
  </si>
  <si>
    <t>Tourmaster Gas Powered 
- 6 Passenger
- Headlights
- Strobe Light - Rear View Mirror</t>
  </si>
  <si>
    <t>Parking Sales</t>
  </si>
  <si>
    <t>Flatbed Gas Powered
- 2 Passenger
- Headlights
- Strobe Light</t>
  </si>
  <si>
    <t>Entertainment - Gate 4-1/2</t>
  </si>
  <si>
    <t>Tourmaster Gas Powered 
- 4 Passenger
- Headlights</t>
  </si>
  <si>
    <t>Entertainment (Admin)</t>
  </si>
  <si>
    <t>Tourmaster Gas Powered
- 6 Passenger 
- Headlights 
- Strobe Light
- Rear View Mirror</t>
  </si>
  <si>
    <t>Tourmaster Gas Powered 
- 6 Passenger
- Headlights
- Strobe Light</t>
  </si>
  <si>
    <t>Box Office</t>
  </si>
  <si>
    <t>Tourmaster Electric Cart
- 4 Passenger
- Headlights
- Strobe Light                                       - Need windshield</t>
  </si>
  <si>
    <t>Flatbed Electric Cart
- 4 Passenger
- Rear seats to fold down for extra cargo space
- Headlights                                                 - Each needs Pintle hook</t>
  </si>
  <si>
    <t xml:space="preserve">TOTAL: </t>
  </si>
  <si>
    <t>Homebrew Judging - (Different building this year) Costa Mesa Bldg (#10)</t>
  </si>
  <si>
    <t xml:space="preserve">Flatbed Electric Cart
- 2 Passenger
- Rear seats to fold down for extra cargo space
- Headlight </t>
  </si>
  <si>
    <t>Maintenace Yard</t>
  </si>
  <si>
    <t>Flatbed Electric Cart
- 2 Passenger
- Rear seats to fold down for extra cargo space
- Headlight                                                                                                                     - hooks</t>
  </si>
  <si>
    <t xml:space="preserve">Flatbed Electric Cart - (w/ Cab if possible)
- 4 Passenger
- Rear seats to fold down for extra cargo space 
- Headlights </t>
  </si>
  <si>
    <t>Anaheim Bldg. (#16) - Home Arts</t>
  </si>
  <si>
    <t xml:space="preserve">GRAND TOTAL: </t>
  </si>
  <si>
    <t>GAS CARTS</t>
  </si>
  <si>
    <t>ELECTRIC CARTS</t>
  </si>
  <si>
    <t>Category</t>
  </si>
  <si>
    <t>Item Type</t>
  </si>
  <si>
    <t>Quantity</t>
  </si>
  <si>
    <t>Item Description</t>
  </si>
  <si>
    <t>Pick up</t>
  </si>
  <si>
    <t>Department</t>
  </si>
  <si>
    <t>Delivery</t>
  </si>
  <si>
    <t>TOTAL:</t>
  </si>
  <si>
    <t>GRAND TOTAL:</t>
  </si>
  <si>
    <t>Rental period</t>
  </si>
  <si>
    <t>Days</t>
  </si>
  <si>
    <t>Per Day Rate</t>
  </si>
  <si>
    <t>Annual</t>
  </si>
  <si>
    <t>Contract Years (Bid Amount)</t>
  </si>
  <si>
    <t>Optional Years (Bid Amount)</t>
  </si>
  <si>
    <r>
      <t xml:space="preserve">Flatbed Electric Cart </t>
    </r>
    <r>
      <rPr>
        <b/>
        <sz val="11"/>
        <color theme="1"/>
        <rFont val="Calibri"/>
        <family val="2"/>
        <scheme val="minor"/>
      </rPr>
      <t xml:space="preserve">
- </t>
    </r>
    <r>
      <rPr>
        <sz val="11"/>
        <color theme="1"/>
        <rFont val="Calibri"/>
        <family val="2"/>
        <scheme val="minor"/>
      </rPr>
      <t>4 Passenger
- Rear seats to fold down for extra cargo space
- Headlights
- "Solid/Non-inflatable" wheels.</t>
    </r>
  </si>
  <si>
    <r>
      <t xml:space="preserve">Tourmaster Electric Cart 
- </t>
    </r>
    <r>
      <rPr>
        <u/>
        <sz val="11"/>
        <color theme="1"/>
        <rFont val="Calibri"/>
        <family val="2"/>
        <scheme val="minor"/>
      </rPr>
      <t>6 Passenger</t>
    </r>
    <r>
      <rPr>
        <sz val="11"/>
        <color theme="1"/>
        <rFont val="Calibri"/>
        <family val="2"/>
        <scheme val="minor"/>
      </rPr>
      <t xml:space="preserve">
- Headlights
- Windshield</t>
    </r>
  </si>
  <si>
    <t>Flatbed Electric Cart
- 4 Passenger
- Rear seats to fold down for extra cargo space 
- Headlights                                                                   - All carts need Pintle hook</t>
  </si>
  <si>
    <t>Flatbed Electric Cart
- 4 Passenger
- Rear seats to fold down for extra cargo space
- Headlights                                                            - All carts need Pintle hook</t>
  </si>
  <si>
    <t>OC FAIR &amp; EVENT CENTER CART RENTAL (IMAGINALOGY &amp; THE ANNUAL OC FAIR)</t>
  </si>
  <si>
    <t xml:space="preserve">The District reserves $5,000 per year for damages </t>
  </si>
  <si>
    <t>IFB #:  CR-08-26</t>
  </si>
  <si>
    <t xml:space="preserve">BIDDER'S NAME: </t>
  </si>
  <si>
    <t xml:space="preserve">Golf/Utility Cart Rental - Financial Proposal Bid Form </t>
  </si>
  <si>
    <t>Grand Total</t>
  </si>
  <si>
    <t xml:space="preserve">X </t>
  </si>
  <si>
    <t xml:space="preserve">50 Hours/YR </t>
  </si>
  <si>
    <t xml:space="preserve">Total </t>
  </si>
  <si>
    <t xml:space="preserve">Total Five Years </t>
  </si>
  <si>
    <t>* Provide Mechanic hourly rate for repairs due to damages sustained during the rental period</t>
  </si>
  <si>
    <t xml:space="preserve">Total Bid </t>
  </si>
  <si>
    <t>Instruction:  Bidders to input Per Day Rates in ALL cells in YELLOW for financial including Mechanic Hourly Rates at the bottom.   Failure to do so will result in disqualification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</si>
</sst>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m/d;@"/>
    <numFmt numFmtId="166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u/>
      <sz val="14"/>
      <color rgb="FFFF0000"/>
      <name val="Arial"/>
      <family val="2"/>
    </font>
    <font>
      <sz val="14"/>
      <color rgb="FFFF000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166" fontId="4" fillId="0" borderId="0" xfId="0" applyNumberFormat="1" applyFont="1"/>
    <xf numFmtId="0" fontId="5" fillId="0" borderId="0" xfId="3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3" applyFont="1" applyAlignment="1">
      <alignment horizontal="left"/>
    </xf>
    <xf numFmtId="165" fontId="9" fillId="0" borderId="1" xfId="3" applyNumberFormat="1" applyFont="1" applyFill="1" applyBorder="1" applyAlignment="1">
      <alignment horizontal="center" wrapText="1"/>
    </xf>
    <xf numFmtId="1" fontId="9" fillId="0" borderId="1" xfId="3" applyNumberFormat="1" applyFont="1" applyFill="1" applyBorder="1" applyAlignment="1">
      <alignment horizontal="center" wrapText="1"/>
    </xf>
    <xf numFmtId="0" fontId="1" fillId="0" borderId="1" xfId="2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7" fillId="0" borderId="1" xfId="2" applyFont="1" applyBorder="1" applyAlignment="1">
      <alignment wrapText="1"/>
    </xf>
    <xf numFmtId="3" fontId="7" fillId="0" borderId="1" xfId="2" applyNumberFormat="1" applyFont="1" applyBorder="1" applyAlignment="1">
      <alignment horizontal="center" wrapText="1"/>
    </xf>
    <xf numFmtId="165" fontId="7" fillId="0" borderId="1" xfId="2" applyNumberFormat="1" applyFont="1" applyBorder="1" applyAlignment="1">
      <alignment horizontal="center" wrapText="1"/>
    </xf>
    <xf numFmtId="1" fontId="7" fillId="0" borderId="1" xfId="2" applyNumberFormat="1" applyFont="1" applyBorder="1" applyAlignment="1">
      <alignment horizontal="center" wrapText="1"/>
    </xf>
    <xf numFmtId="4" fontId="7" fillId="2" borderId="1" xfId="0" applyNumberFormat="1" applyFont="1" applyFill="1" applyBorder="1" applyAlignment="1"/>
    <xf numFmtId="4" fontId="7" fillId="3" borderId="1" xfId="0" applyNumberFormat="1" applyFont="1" applyFill="1" applyBorder="1" applyAlignment="1"/>
    <xf numFmtId="0" fontId="7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3" fontId="7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/>
    <xf numFmtId="165" fontId="12" fillId="0" borderId="1" xfId="1" applyNumberFormat="1" applyFont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right" wrapText="1"/>
    </xf>
    <xf numFmtId="3" fontId="7" fillId="0" borderId="0" xfId="1" applyNumberFormat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center" wrapText="1"/>
    </xf>
    <xf numFmtId="165" fontId="8" fillId="0" borderId="0" xfId="1" applyNumberFormat="1" applyFont="1" applyFill="1" applyBorder="1" applyAlignment="1">
      <alignment horizontal="center" wrapText="1"/>
    </xf>
    <xf numFmtId="1" fontId="7" fillId="0" borderId="0" xfId="1" applyNumberFormat="1" applyFont="1" applyFill="1" applyBorder="1" applyAlignment="1">
      <alignment horizontal="center" wrapText="1"/>
    </xf>
    <xf numFmtId="165" fontId="7" fillId="0" borderId="0" xfId="1" applyNumberFormat="1" applyFont="1" applyFill="1" applyBorder="1" applyAlignment="1">
      <alignment horizontal="right" wrapText="1"/>
    </xf>
    <xf numFmtId="0" fontId="7" fillId="0" borderId="0" xfId="0" applyFont="1" applyAlignment="1"/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 vertical="center" wrapText="1"/>
    </xf>
    <xf numFmtId="3" fontId="7" fillId="0" borderId="0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center" wrapText="1"/>
    </xf>
    <xf numFmtId="165" fontId="8" fillId="0" borderId="0" xfId="1" applyNumberFormat="1" applyFont="1" applyBorder="1" applyAlignment="1">
      <alignment horizontal="right" wrapText="1"/>
    </xf>
    <xf numFmtId="1" fontId="7" fillId="0" borderId="0" xfId="1" applyNumberFormat="1" applyFont="1" applyBorder="1" applyAlignment="1">
      <alignment horizontal="center" vertical="center" wrapText="1"/>
    </xf>
    <xf numFmtId="166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5" fontId="7" fillId="0" borderId="0" xfId="0" applyNumberFormat="1" applyFont="1" applyBorder="1"/>
    <xf numFmtId="165" fontId="14" fillId="0" borderId="1" xfId="3" applyNumberFormat="1" applyFont="1" applyFill="1" applyBorder="1" applyAlignment="1">
      <alignment horizontal="center" wrapText="1"/>
    </xf>
    <xf numFmtId="1" fontId="14" fillId="0" borderId="1" xfId="3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/>
    </xf>
    <xf numFmtId="0" fontId="16" fillId="2" borderId="6" xfId="3" applyFont="1" applyFill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0" fontId="16" fillId="3" borderId="6" xfId="3" applyFont="1" applyFill="1" applyBorder="1" applyAlignment="1">
      <alignment horizontal="center"/>
    </xf>
    <xf numFmtId="165" fontId="13" fillId="0" borderId="0" xfId="3" applyNumberFormat="1" applyFont="1" applyAlignment="1">
      <alignment horizontal="center"/>
    </xf>
    <xf numFmtId="0" fontId="13" fillId="0" borderId="0" xfId="3" applyFont="1" applyAlignment="1"/>
    <xf numFmtId="0" fontId="6" fillId="0" borderId="0" xfId="0" applyFont="1"/>
    <xf numFmtId="165" fontId="6" fillId="0" borderId="0" xfId="0" applyNumberFormat="1" applyFont="1"/>
    <xf numFmtId="165" fontId="13" fillId="0" borderId="0" xfId="0" applyNumberFormat="1" applyFont="1" applyAlignment="1"/>
    <xf numFmtId="0" fontId="13" fillId="0" borderId="5" xfId="3" applyFont="1" applyBorder="1" applyAlignment="1"/>
    <xf numFmtId="0" fontId="13" fillId="0" borderId="0" xfId="3" applyFont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13" fillId="0" borderId="5" xfId="3" applyFont="1" applyBorder="1" applyAlignment="1">
      <alignment horizontal="left"/>
    </xf>
    <xf numFmtId="166" fontId="7" fillId="0" borderId="0" xfId="1" applyNumberFormat="1" applyFont="1" applyFill="1" applyBorder="1" applyAlignment="1">
      <alignment horizontal="right" wrapText="1"/>
    </xf>
    <xf numFmtId="166" fontId="7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wrapText="1"/>
    </xf>
    <xf numFmtId="165" fontId="17" fillId="0" borderId="7" xfId="0" applyNumberFormat="1" applyFont="1" applyBorder="1" applyAlignment="1">
      <alignment horizontal="center"/>
    </xf>
    <xf numFmtId="166" fontId="18" fillId="0" borderId="7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66" fontId="19" fillId="0" borderId="0" xfId="0" applyNumberFormat="1" applyFont="1"/>
    <xf numFmtId="166" fontId="7" fillId="4" borderId="1" xfId="2" applyNumberFormat="1" applyFont="1" applyFill="1" applyBorder="1" applyAlignment="1" applyProtection="1">
      <alignment wrapText="1"/>
      <protection locked="0"/>
    </xf>
    <xf numFmtId="4" fontId="7" fillId="4" borderId="1" xfId="2" applyNumberFormat="1" applyFont="1" applyFill="1" applyBorder="1" applyAlignment="1" applyProtection="1">
      <alignment wrapText="1"/>
      <protection locked="0"/>
    </xf>
    <xf numFmtId="166" fontId="17" fillId="4" borderId="7" xfId="0" applyNumberFormat="1" applyFont="1" applyFill="1" applyBorder="1" applyAlignment="1" applyProtection="1">
      <alignment horizontal="left"/>
      <protection locked="0"/>
    </xf>
    <xf numFmtId="165" fontId="13" fillId="0" borderId="0" xfId="0" applyNumberFormat="1" applyFont="1" applyAlignment="1">
      <alignment vertical="center"/>
    </xf>
    <xf numFmtId="165" fontId="21" fillId="2" borderId="1" xfId="0" applyNumberFormat="1" applyFont="1" applyFill="1" applyBorder="1" applyAlignment="1">
      <alignment horizontal="center"/>
    </xf>
    <xf numFmtId="0" fontId="22" fillId="2" borderId="6" xfId="3" applyFont="1" applyFill="1" applyBorder="1" applyAlignment="1">
      <alignment horizontal="center"/>
    </xf>
    <xf numFmtId="165" fontId="21" fillId="2" borderId="5" xfId="0" applyNumberFormat="1" applyFont="1" applyFill="1" applyBorder="1" applyAlignment="1">
      <alignment horizontal="center"/>
    </xf>
    <xf numFmtId="165" fontId="21" fillId="3" borderId="5" xfId="0" applyNumberFormat="1" applyFont="1" applyFill="1" applyBorder="1" applyAlignment="1">
      <alignment horizontal="center"/>
    </xf>
    <xf numFmtId="0" fontId="22" fillId="3" borderId="6" xfId="3" applyFont="1" applyFill="1" applyBorder="1" applyAlignment="1">
      <alignment horizontal="center"/>
    </xf>
    <xf numFmtId="0" fontId="24" fillId="0" borderId="7" xfId="0" applyFont="1" applyBorder="1"/>
    <xf numFmtId="0" fontId="25" fillId="0" borderId="7" xfId="0" applyFont="1" applyBorder="1"/>
    <xf numFmtId="0" fontId="25" fillId="0" borderId="7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3" fontId="9" fillId="0" borderId="1" xfId="3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/>
    </xf>
    <xf numFmtId="0" fontId="14" fillId="0" borderId="1" xfId="3" applyFont="1" applyFill="1" applyBorder="1" applyAlignment="1">
      <alignment horizontal="center" vertical="center" wrapText="1"/>
    </xf>
    <xf numFmtId="3" fontId="14" fillId="0" borderId="1" xfId="3" applyNumberFormat="1" applyFont="1" applyFill="1" applyBorder="1" applyAlignment="1">
      <alignment horizontal="center" vertical="center" wrapText="1"/>
    </xf>
    <xf numFmtId="0" fontId="13" fillId="4" borderId="5" xfId="3" applyFont="1" applyFill="1" applyBorder="1" applyAlignment="1" applyProtection="1">
      <alignment horizontal="center"/>
      <protection locked="0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4" fillId="0" borderId="7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/>
    </xf>
    <xf numFmtId="0" fontId="9" fillId="3" borderId="1" xfId="3" applyFont="1" applyFill="1" applyBorder="1" applyAlignment="1">
      <alignment horizontal="center"/>
    </xf>
    <xf numFmtId="164" fontId="20" fillId="0" borderId="1" xfId="3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0" fillId="2" borderId="1" xfId="3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tabSelected="1" zoomScale="75" zoomScaleNormal="75"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F4" sqref="F4:G4"/>
    </sheetView>
  </sheetViews>
  <sheetFormatPr defaultColWidth="8.81640625" defaultRowHeight="10.5" x14ac:dyDescent="0.25"/>
  <cols>
    <col min="1" max="1" width="27" style="1" customWidth="1"/>
    <col min="2" max="2" width="11.54296875" style="1" customWidth="1"/>
    <col min="3" max="3" width="11" style="7" customWidth="1"/>
    <col min="4" max="4" width="43.7265625" style="1" customWidth="1"/>
    <col min="5" max="5" width="30.26953125" style="1" customWidth="1"/>
    <col min="6" max="6" width="10.81640625" style="4" bestFit="1" customWidth="1"/>
    <col min="7" max="7" width="23.1796875" style="4" customWidth="1"/>
    <col min="8" max="8" width="20.6328125" style="8" customWidth="1"/>
    <col min="9" max="9" width="20.26953125" style="2" customWidth="1"/>
    <col min="10" max="10" width="21.81640625" style="1" customWidth="1"/>
    <col min="11" max="11" width="21.90625" style="2" customWidth="1"/>
    <col min="12" max="12" width="23.90625" style="3" customWidth="1"/>
    <col min="13" max="13" width="19.54296875" style="2" customWidth="1"/>
    <col min="14" max="14" width="22.6328125" style="3" customWidth="1"/>
    <col min="15" max="15" width="19" style="2" customWidth="1"/>
    <col min="16" max="16" width="23" style="3" customWidth="1"/>
    <col min="17" max="17" width="19" style="2" customWidth="1"/>
    <col min="18" max="18" width="21.81640625" style="3" customWidth="1"/>
    <col min="19" max="16384" width="8.81640625" style="1"/>
  </cols>
  <sheetData>
    <row r="1" spans="1:21" ht="37" customHeight="1" x14ac:dyDescent="0.4">
      <c r="A1" s="3"/>
      <c r="B1" s="3"/>
      <c r="D1" s="3"/>
      <c r="F1" s="14"/>
      <c r="G1" s="14"/>
      <c r="H1" s="14" t="s">
        <v>100</v>
      </c>
      <c r="J1" s="3"/>
      <c r="K1" s="72"/>
      <c r="L1" s="73"/>
      <c r="M1" s="72"/>
      <c r="N1" s="73"/>
      <c r="O1" s="72"/>
      <c r="P1" s="73"/>
      <c r="Q1" s="72"/>
      <c r="R1" s="73"/>
      <c r="S1" s="74"/>
      <c r="T1" s="74"/>
      <c r="U1" s="74"/>
    </row>
    <row r="2" spans="1:21" ht="37" customHeight="1" x14ac:dyDescent="0.25">
      <c r="A2" s="3"/>
      <c r="B2" s="3"/>
      <c r="D2" s="3"/>
      <c r="F2" s="78"/>
      <c r="G2" s="78"/>
      <c r="H2" s="78" t="s">
        <v>96</v>
      </c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1" ht="78.5" customHeight="1" x14ac:dyDescent="0.3">
      <c r="A3" s="102" t="s">
        <v>108</v>
      </c>
      <c r="B3" s="102"/>
      <c r="C3" s="102"/>
      <c r="D3" s="102"/>
      <c r="F3" s="76"/>
      <c r="H3" s="93" t="s">
        <v>98</v>
      </c>
      <c r="I3" s="75"/>
      <c r="J3" s="74"/>
      <c r="K3" s="75"/>
      <c r="L3" s="74"/>
      <c r="M3" s="75"/>
      <c r="N3" s="74"/>
      <c r="O3" s="75"/>
      <c r="P3" s="74"/>
      <c r="Q3" s="74"/>
      <c r="R3" s="74"/>
      <c r="S3" s="74"/>
      <c r="T3" s="74"/>
      <c r="U3" s="74"/>
    </row>
    <row r="4" spans="1:21" s="3" customFormat="1" ht="42.5" customHeight="1" x14ac:dyDescent="0.3">
      <c r="B4" s="10"/>
      <c r="C4" s="12"/>
      <c r="D4" s="10"/>
      <c r="E4" s="80" t="s">
        <v>99</v>
      </c>
      <c r="F4" s="116"/>
      <c r="G4" s="116"/>
      <c r="H4" s="77"/>
      <c r="I4" s="79"/>
      <c r="J4" s="10"/>
      <c r="K4" s="10"/>
      <c r="L4" s="10"/>
      <c r="M4" s="10"/>
      <c r="N4" s="10"/>
      <c r="O4" s="10"/>
    </row>
    <row r="5" spans="1:21" ht="15" customHeight="1" x14ac:dyDescent="0.4">
      <c r="A5" s="103" t="s">
        <v>77</v>
      </c>
      <c r="B5" s="103" t="s">
        <v>78</v>
      </c>
      <c r="C5" s="104" t="s">
        <v>79</v>
      </c>
      <c r="D5" s="103" t="s">
        <v>80</v>
      </c>
      <c r="E5" s="103" t="s">
        <v>82</v>
      </c>
      <c r="F5" s="122" t="s">
        <v>86</v>
      </c>
      <c r="G5" s="122"/>
      <c r="H5" s="122"/>
      <c r="I5" s="124" t="s">
        <v>90</v>
      </c>
      <c r="J5" s="124"/>
      <c r="K5" s="124"/>
      <c r="L5" s="124"/>
      <c r="M5" s="121" t="s">
        <v>91</v>
      </c>
      <c r="N5" s="121"/>
      <c r="O5" s="121"/>
      <c r="P5" s="121"/>
      <c r="Q5" s="121"/>
      <c r="R5" s="121"/>
    </row>
    <row r="6" spans="1:21" ht="22.5" customHeight="1" x14ac:dyDescent="0.45">
      <c r="A6" s="103"/>
      <c r="B6" s="103"/>
      <c r="C6" s="104"/>
      <c r="D6" s="103"/>
      <c r="E6" s="103"/>
      <c r="F6" s="15" t="s">
        <v>83</v>
      </c>
      <c r="G6" s="15" t="s">
        <v>81</v>
      </c>
      <c r="H6" s="16" t="s">
        <v>87</v>
      </c>
      <c r="I6" s="123">
        <v>2026</v>
      </c>
      <c r="J6" s="123"/>
      <c r="K6" s="123">
        <v>2027</v>
      </c>
      <c r="L6" s="123"/>
      <c r="M6" s="120">
        <v>2028</v>
      </c>
      <c r="N6" s="120"/>
      <c r="O6" s="120">
        <v>2029</v>
      </c>
      <c r="P6" s="120"/>
      <c r="Q6" s="120">
        <v>2030</v>
      </c>
      <c r="R6" s="120"/>
    </row>
    <row r="7" spans="1:21" ht="24" customHeight="1" x14ac:dyDescent="0.45">
      <c r="A7" s="106" t="s">
        <v>76</v>
      </c>
      <c r="B7" s="107"/>
      <c r="C7" s="107"/>
      <c r="D7" s="107"/>
      <c r="E7" s="107"/>
      <c r="F7" s="107"/>
      <c r="G7" s="107"/>
      <c r="H7" s="108"/>
      <c r="I7" s="94" t="s">
        <v>88</v>
      </c>
      <c r="J7" s="95" t="s">
        <v>89</v>
      </c>
      <c r="K7" s="96" t="s">
        <v>88</v>
      </c>
      <c r="L7" s="95" t="s">
        <v>89</v>
      </c>
      <c r="M7" s="97" t="s">
        <v>88</v>
      </c>
      <c r="N7" s="98" t="s">
        <v>89</v>
      </c>
      <c r="O7" s="97" t="s">
        <v>88</v>
      </c>
      <c r="P7" s="98" t="s">
        <v>89</v>
      </c>
      <c r="Q7" s="97" t="s">
        <v>88</v>
      </c>
      <c r="R7" s="98" t="s">
        <v>89</v>
      </c>
    </row>
    <row r="8" spans="1:21" s="6" customFormat="1" ht="87.65" customHeight="1" x14ac:dyDescent="0.35">
      <c r="A8" s="17" t="s">
        <v>0</v>
      </c>
      <c r="B8" s="19" t="s">
        <v>4</v>
      </c>
      <c r="C8" s="20">
        <v>2</v>
      </c>
      <c r="D8" s="19" t="s">
        <v>5</v>
      </c>
      <c r="E8" s="19" t="s">
        <v>68</v>
      </c>
      <c r="F8" s="21">
        <v>43557</v>
      </c>
      <c r="G8" s="21">
        <v>43691</v>
      </c>
      <c r="H8" s="22">
        <v>136</v>
      </c>
      <c r="I8" s="90">
        <v>0</v>
      </c>
      <c r="J8" s="23">
        <f t="shared" ref="J8:J48" si="0">(H8*I8)*C8</f>
        <v>0</v>
      </c>
      <c r="K8" s="91">
        <v>0</v>
      </c>
      <c r="L8" s="23">
        <f>(H8*K8)*C8</f>
        <v>0</v>
      </c>
      <c r="M8" s="91">
        <v>0</v>
      </c>
      <c r="N8" s="24">
        <f>(H8*M8)*C8</f>
        <v>0</v>
      </c>
      <c r="O8" s="91">
        <v>0</v>
      </c>
      <c r="P8" s="24">
        <f>(H8*O8)*C8</f>
        <v>0</v>
      </c>
      <c r="Q8" s="91">
        <v>0</v>
      </c>
      <c r="R8" s="24">
        <f>(H8*Q8)*C8</f>
        <v>0</v>
      </c>
    </row>
    <row r="9" spans="1:21" s="6" customFormat="1" ht="91.5" customHeight="1" x14ac:dyDescent="0.35">
      <c r="A9" s="17" t="s">
        <v>0</v>
      </c>
      <c r="B9" s="25" t="s">
        <v>4</v>
      </c>
      <c r="C9" s="20">
        <v>2</v>
      </c>
      <c r="D9" s="26" t="s">
        <v>11</v>
      </c>
      <c r="E9" s="26" t="s">
        <v>14</v>
      </c>
      <c r="F9" s="21">
        <v>43586</v>
      </c>
      <c r="G9" s="21">
        <v>43707</v>
      </c>
      <c r="H9" s="22">
        <v>122</v>
      </c>
      <c r="I9" s="90">
        <v>0</v>
      </c>
      <c r="J9" s="23">
        <f t="shared" si="0"/>
        <v>0</v>
      </c>
      <c r="K9" s="91">
        <v>0</v>
      </c>
      <c r="L9" s="23">
        <f t="shared" ref="L9:L48" si="1">(H9*K9)*C9</f>
        <v>0</v>
      </c>
      <c r="M9" s="91">
        <v>0</v>
      </c>
      <c r="N9" s="24">
        <f>(H9*M9)*C9</f>
        <v>0</v>
      </c>
      <c r="O9" s="91">
        <v>0</v>
      </c>
      <c r="P9" s="24">
        <f>(H9*O9)*C9</f>
        <v>0</v>
      </c>
      <c r="Q9" s="91">
        <v>0</v>
      </c>
      <c r="R9" s="24">
        <f t="shared" ref="R9:R48" si="2">(H9*Q9)*C9</f>
        <v>0</v>
      </c>
    </row>
    <row r="10" spans="1:21" s="6" customFormat="1" ht="64" customHeight="1" x14ac:dyDescent="0.35">
      <c r="A10" s="17" t="s">
        <v>0</v>
      </c>
      <c r="B10" s="25" t="s">
        <v>4</v>
      </c>
      <c r="C10" s="20">
        <v>1</v>
      </c>
      <c r="D10" s="26" t="s">
        <v>69</v>
      </c>
      <c r="E10" s="26" t="s">
        <v>8</v>
      </c>
      <c r="F10" s="21">
        <v>43606</v>
      </c>
      <c r="G10" s="21">
        <v>43700</v>
      </c>
      <c r="H10" s="22">
        <v>95</v>
      </c>
      <c r="I10" s="90">
        <v>0</v>
      </c>
      <c r="J10" s="23">
        <f t="shared" si="0"/>
        <v>0</v>
      </c>
      <c r="K10" s="91">
        <v>0</v>
      </c>
      <c r="L10" s="23">
        <f t="shared" si="1"/>
        <v>0</v>
      </c>
      <c r="M10" s="91">
        <v>0</v>
      </c>
      <c r="N10" s="24">
        <f t="shared" ref="N10:N48" si="3">(H10*M10)*C10</f>
        <v>0</v>
      </c>
      <c r="O10" s="91">
        <v>0</v>
      </c>
      <c r="P10" s="24">
        <f t="shared" ref="P10:P48" si="4">(H10*O10)*C10</f>
        <v>0</v>
      </c>
      <c r="Q10" s="91">
        <v>0</v>
      </c>
      <c r="R10" s="24">
        <f t="shared" si="2"/>
        <v>0</v>
      </c>
    </row>
    <row r="11" spans="1:21" s="6" customFormat="1" ht="64" customHeight="1" x14ac:dyDescent="0.35">
      <c r="A11" s="17" t="s">
        <v>0</v>
      </c>
      <c r="B11" s="25" t="s">
        <v>1</v>
      </c>
      <c r="C11" s="20">
        <v>1</v>
      </c>
      <c r="D11" s="26" t="s">
        <v>34</v>
      </c>
      <c r="E11" s="26" t="s">
        <v>70</v>
      </c>
      <c r="F11" s="21">
        <v>43606</v>
      </c>
      <c r="G11" s="21">
        <v>43700</v>
      </c>
      <c r="H11" s="22">
        <v>95</v>
      </c>
      <c r="I11" s="90">
        <v>0</v>
      </c>
      <c r="J11" s="23">
        <f t="shared" si="0"/>
        <v>0</v>
      </c>
      <c r="K11" s="91">
        <v>0</v>
      </c>
      <c r="L11" s="23">
        <f t="shared" si="1"/>
        <v>0</v>
      </c>
      <c r="M11" s="91">
        <v>0</v>
      </c>
      <c r="N11" s="24">
        <f t="shared" si="3"/>
        <v>0</v>
      </c>
      <c r="O11" s="91">
        <v>0</v>
      </c>
      <c r="P11" s="24">
        <f t="shared" si="4"/>
        <v>0</v>
      </c>
      <c r="Q11" s="91">
        <v>0</v>
      </c>
      <c r="R11" s="24">
        <f t="shared" si="2"/>
        <v>0</v>
      </c>
    </row>
    <row r="12" spans="1:21" s="6" customFormat="1" ht="68.150000000000006" customHeight="1" x14ac:dyDescent="0.35">
      <c r="A12" s="17" t="s">
        <v>0</v>
      </c>
      <c r="B12" s="25" t="s">
        <v>1</v>
      </c>
      <c r="C12" s="20">
        <v>1</v>
      </c>
      <c r="D12" s="26" t="s">
        <v>34</v>
      </c>
      <c r="E12" s="26" t="s">
        <v>70</v>
      </c>
      <c r="F12" s="21">
        <v>43606</v>
      </c>
      <c r="G12" s="21">
        <v>43700</v>
      </c>
      <c r="H12" s="22">
        <v>95</v>
      </c>
      <c r="I12" s="90">
        <v>0</v>
      </c>
      <c r="J12" s="23">
        <f t="shared" si="0"/>
        <v>0</v>
      </c>
      <c r="K12" s="91">
        <v>0</v>
      </c>
      <c r="L12" s="23">
        <f t="shared" si="1"/>
        <v>0</v>
      </c>
      <c r="M12" s="91">
        <v>0</v>
      </c>
      <c r="N12" s="24">
        <f t="shared" si="3"/>
        <v>0</v>
      </c>
      <c r="O12" s="91">
        <v>0</v>
      </c>
      <c r="P12" s="24">
        <f t="shared" si="4"/>
        <v>0</v>
      </c>
      <c r="Q12" s="91">
        <v>0</v>
      </c>
      <c r="R12" s="24">
        <f t="shared" si="2"/>
        <v>0</v>
      </c>
    </row>
    <row r="13" spans="1:21" s="6" customFormat="1" ht="95.15" customHeight="1" x14ac:dyDescent="0.35">
      <c r="A13" s="17" t="s">
        <v>0</v>
      </c>
      <c r="B13" s="25" t="s">
        <v>4</v>
      </c>
      <c r="C13" s="20">
        <v>1</v>
      </c>
      <c r="D13" s="26" t="s">
        <v>71</v>
      </c>
      <c r="E13" s="26" t="s">
        <v>70</v>
      </c>
      <c r="F13" s="21">
        <v>43606</v>
      </c>
      <c r="G13" s="21">
        <v>43700</v>
      </c>
      <c r="H13" s="22">
        <v>95</v>
      </c>
      <c r="I13" s="90">
        <v>0</v>
      </c>
      <c r="J13" s="23">
        <f t="shared" si="0"/>
        <v>0</v>
      </c>
      <c r="K13" s="91">
        <v>0</v>
      </c>
      <c r="L13" s="23">
        <f t="shared" si="1"/>
        <v>0</v>
      </c>
      <c r="M13" s="91">
        <v>0</v>
      </c>
      <c r="N13" s="24">
        <f t="shared" si="3"/>
        <v>0</v>
      </c>
      <c r="O13" s="91">
        <v>0</v>
      </c>
      <c r="P13" s="24">
        <f t="shared" si="4"/>
        <v>0</v>
      </c>
      <c r="Q13" s="91">
        <v>0</v>
      </c>
      <c r="R13" s="24">
        <f t="shared" si="2"/>
        <v>0</v>
      </c>
    </row>
    <row r="14" spans="1:21" s="6" customFormat="1" ht="29.15" customHeight="1" x14ac:dyDescent="0.35">
      <c r="A14" s="17" t="s">
        <v>0</v>
      </c>
      <c r="B14" s="25" t="s">
        <v>4</v>
      </c>
      <c r="C14" s="20">
        <v>1</v>
      </c>
      <c r="D14" s="26" t="s">
        <v>71</v>
      </c>
      <c r="E14" s="26" t="s">
        <v>70</v>
      </c>
      <c r="F14" s="21">
        <v>43606</v>
      </c>
      <c r="G14" s="21">
        <v>43700</v>
      </c>
      <c r="H14" s="22">
        <v>95</v>
      </c>
      <c r="I14" s="90">
        <v>0</v>
      </c>
      <c r="J14" s="23">
        <f t="shared" si="0"/>
        <v>0</v>
      </c>
      <c r="K14" s="91">
        <v>0</v>
      </c>
      <c r="L14" s="23">
        <f t="shared" si="1"/>
        <v>0</v>
      </c>
      <c r="M14" s="91">
        <v>0</v>
      </c>
      <c r="N14" s="24">
        <f t="shared" si="3"/>
        <v>0</v>
      </c>
      <c r="O14" s="91">
        <v>0</v>
      </c>
      <c r="P14" s="24">
        <f t="shared" si="4"/>
        <v>0</v>
      </c>
      <c r="Q14" s="91">
        <v>0</v>
      </c>
      <c r="R14" s="24">
        <f t="shared" si="2"/>
        <v>0</v>
      </c>
    </row>
    <row r="15" spans="1:21" s="6" customFormat="1" ht="30.65" customHeight="1" x14ac:dyDescent="0.35">
      <c r="A15" s="17" t="s">
        <v>0</v>
      </c>
      <c r="B15" s="25" t="s">
        <v>4</v>
      </c>
      <c r="C15" s="20">
        <v>2</v>
      </c>
      <c r="D15" s="26" t="s">
        <v>41</v>
      </c>
      <c r="E15" s="26" t="s">
        <v>70</v>
      </c>
      <c r="F15" s="21">
        <v>43606</v>
      </c>
      <c r="G15" s="21">
        <v>43700</v>
      </c>
      <c r="H15" s="22">
        <v>95</v>
      </c>
      <c r="I15" s="90">
        <v>0</v>
      </c>
      <c r="J15" s="23">
        <f t="shared" si="0"/>
        <v>0</v>
      </c>
      <c r="K15" s="91">
        <v>0</v>
      </c>
      <c r="L15" s="23">
        <f t="shared" si="1"/>
        <v>0</v>
      </c>
      <c r="M15" s="91">
        <v>0</v>
      </c>
      <c r="N15" s="24">
        <f t="shared" si="3"/>
        <v>0</v>
      </c>
      <c r="O15" s="91">
        <v>0</v>
      </c>
      <c r="P15" s="24">
        <f t="shared" si="4"/>
        <v>0</v>
      </c>
      <c r="Q15" s="91">
        <v>0</v>
      </c>
      <c r="R15" s="24">
        <f t="shared" si="2"/>
        <v>0</v>
      </c>
    </row>
    <row r="16" spans="1:21" s="6" customFormat="1" ht="58" x14ac:dyDescent="0.35">
      <c r="A16" s="17" t="s">
        <v>0</v>
      </c>
      <c r="B16" s="25" t="s">
        <v>4</v>
      </c>
      <c r="C16" s="20">
        <v>1</v>
      </c>
      <c r="D16" s="26" t="s">
        <v>72</v>
      </c>
      <c r="E16" s="26" t="s">
        <v>73</v>
      </c>
      <c r="F16" s="21">
        <v>43616</v>
      </c>
      <c r="G16" s="21">
        <v>43700</v>
      </c>
      <c r="H16" s="22">
        <v>95</v>
      </c>
      <c r="I16" s="90">
        <v>0</v>
      </c>
      <c r="J16" s="23">
        <f t="shared" si="0"/>
        <v>0</v>
      </c>
      <c r="K16" s="91">
        <v>0</v>
      </c>
      <c r="L16" s="23">
        <f t="shared" si="1"/>
        <v>0</v>
      </c>
      <c r="M16" s="91">
        <v>0</v>
      </c>
      <c r="N16" s="24">
        <f t="shared" si="3"/>
        <v>0</v>
      </c>
      <c r="O16" s="91">
        <v>0</v>
      </c>
      <c r="P16" s="24">
        <f t="shared" si="4"/>
        <v>0</v>
      </c>
      <c r="Q16" s="91">
        <v>0</v>
      </c>
      <c r="R16" s="24">
        <f t="shared" si="2"/>
        <v>0</v>
      </c>
    </row>
    <row r="17" spans="1:18" s="6" customFormat="1" ht="49" customHeight="1" x14ac:dyDescent="0.35">
      <c r="A17" s="18" t="s">
        <v>0</v>
      </c>
      <c r="B17" s="27" t="s">
        <v>1</v>
      </c>
      <c r="C17" s="28">
        <v>1</v>
      </c>
      <c r="D17" s="29" t="s">
        <v>2</v>
      </c>
      <c r="E17" s="29" t="s">
        <v>3</v>
      </c>
      <c r="F17" s="30">
        <v>43617</v>
      </c>
      <c r="G17" s="30">
        <v>43708</v>
      </c>
      <c r="H17" s="31">
        <v>92</v>
      </c>
      <c r="I17" s="90">
        <v>0</v>
      </c>
      <c r="J17" s="23">
        <f t="shared" si="0"/>
        <v>0</v>
      </c>
      <c r="K17" s="91">
        <v>0</v>
      </c>
      <c r="L17" s="23">
        <f t="shared" si="1"/>
        <v>0</v>
      </c>
      <c r="M17" s="91">
        <v>0</v>
      </c>
      <c r="N17" s="24">
        <f t="shared" si="3"/>
        <v>0</v>
      </c>
      <c r="O17" s="91">
        <v>0</v>
      </c>
      <c r="P17" s="24">
        <f t="shared" si="4"/>
        <v>0</v>
      </c>
      <c r="Q17" s="91">
        <v>0</v>
      </c>
      <c r="R17" s="24">
        <f t="shared" si="2"/>
        <v>0</v>
      </c>
    </row>
    <row r="18" spans="1:18" s="6" customFormat="1" ht="95.15" customHeight="1" x14ac:dyDescent="0.35">
      <c r="A18" s="18" t="s">
        <v>0</v>
      </c>
      <c r="B18" s="27" t="s">
        <v>4</v>
      </c>
      <c r="C18" s="28">
        <v>2</v>
      </c>
      <c r="D18" s="29" t="s">
        <v>94</v>
      </c>
      <c r="E18" s="29" t="s">
        <v>6</v>
      </c>
      <c r="F18" s="30">
        <v>43619</v>
      </c>
      <c r="G18" s="30">
        <v>43693</v>
      </c>
      <c r="H18" s="31">
        <v>75</v>
      </c>
      <c r="I18" s="90">
        <v>0</v>
      </c>
      <c r="J18" s="23">
        <f t="shared" si="0"/>
        <v>0</v>
      </c>
      <c r="K18" s="91">
        <v>0</v>
      </c>
      <c r="L18" s="23">
        <f t="shared" si="1"/>
        <v>0</v>
      </c>
      <c r="M18" s="91">
        <v>0</v>
      </c>
      <c r="N18" s="24">
        <f t="shared" si="3"/>
        <v>0</v>
      </c>
      <c r="O18" s="91">
        <v>0</v>
      </c>
      <c r="P18" s="24">
        <f t="shared" si="4"/>
        <v>0</v>
      </c>
      <c r="Q18" s="91">
        <v>0</v>
      </c>
      <c r="R18" s="24">
        <f t="shared" si="2"/>
        <v>0</v>
      </c>
    </row>
    <row r="19" spans="1:18" s="6" customFormat="1" ht="72.5" x14ac:dyDescent="0.35">
      <c r="A19" s="18" t="s">
        <v>0</v>
      </c>
      <c r="B19" s="27" t="s">
        <v>4</v>
      </c>
      <c r="C19" s="28">
        <v>1</v>
      </c>
      <c r="D19" s="29" t="s">
        <v>95</v>
      </c>
      <c r="E19" s="29" t="s">
        <v>6</v>
      </c>
      <c r="F19" s="30">
        <v>43619</v>
      </c>
      <c r="G19" s="30">
        <v>43693</v>
      </c>
      <c r="H19" s="31">
        <v>75</v>
      </c>
      <c r="I19" s="90">
        <v>0</v>
      </c>
      <c r="J19" s="23">
        <f t="shared" si="0"/>
        <v>0</v>
      </c>
      <c r="K19" s="91">
        <v>0</v>
      </c>
      <c r="L19" s="23">
        <f t="shared" si="1"/>
        <v>0</v>
      </c>
      <c r="M19" s="91">
        <v>0</v>
      </c>
      <c r="N19" s="24">
        <f t="shared" si="3"/>
        <v>0</v>
      </c>
      <c r="O19" s="91">
        <v>0</v>
      </c>
      <c r="P19" s="24">
        <f t="shared" si="4"/>
        <v>0</v>
      </c>
      <c r="Q19" s="91">
        <v>0</v>
      </c>
      <c r="R19" s="24">
        <f t="shared" si="2"/>
        <v>0</v>
      </c>
    </row>
    <row r="20" spans="1:18" s="6" customFormat="1" ht="58" x14ac:dyDescent="0.35">
      <c r="A20" s="18" t="s">
        <v>0</v>
      </c>
      <c r="B20" s="27" t="s">
        <v>4</v>
      </c>
      <c r="C20" s="28">
        <v>1</v>
      </c>
      <c r="D20" s="29" t="s">
        <v>7</v>
      </c>
      <c r="E20" s="29" t="s">
        <v>8</v>
      </c>
      <c r="F20" s="30">
        <v>43619</v>
      </c>
      <c r="G20" s="30">
        <v>43700</v>
      </c>
      <c r="H20" s="31">
        <v>95</v>
      </c>
      <c r="I20" s="90">
        <v>0</v>
      </c>
      <c r="J20" s="23">
        <f t="shared" si="0"/>
        <v>0</v>
      </c>
      <c r="K20" s="91">
        <v>0</v>
      </c>
      <c r="L20" s="23">
        <f t="shared" si="1"/>
        <v>0</v>
      </c>
      <c r="M20" s="91">
        <v>0</v>
      </c>
      <c r="N20" s="24">
        <f t="shared" si="3"/>
        <v>0</v>
      </c>
      <c r="O20" s="91">
        <v>0</v>
      </c>
      <c r="P20" s="24">
        <f t="shared" si="4"/>
        <v>0</v>
      </c>
      <c r="Q20" s="91">
        <v>0</v>
      </c>
      <c r="R20" s="24">
        <f t="shared" si="2"/>
        <v>0</v>
      </c>
    </row>
    <row r="21" spans="1:18" s="6" customFormat="1" ht="58" x14ac:dyDescent="0.35">
      <c r="A21" s="18" t="s">
        <v>0</v>
      </c>
      <c r="B21" s="27" t="s">
        <v>4</v>
      </c>
      <c r="C21" s="28">
        <v>2</v>
      </c>
      <c r="D21" s="29" t="s">
        <v>5</v>
      </c>
      <c r="E21" s="29" t="s">
        <v>9</v>
      </c>
      <c r="F21" s="30">
        <v>43626</v>
      </c>
      <c r="G21" s="30">
        <v>43700</v>
      </c>
      <c r="H21" s="31">
        <v>75</v>
      </c>
      <c r="I21" s="90">
        <v>0</v>
      </c>
      <c r="J21" s="23">
        <f t="shared" si="0"/>
        <v>0</v>
      </c>
      <c r="K21" s="91">
        <v>0</v>
      </c>
      <c r="L21" s="23">
        <f t="shared" si="1"/>
        <v>0</v>
      </c>
      <c r="M21" s="91">
        <v>0</v>
      </c>
      <c r="N21" s="24">
        <f t="shared" si="3"/>
        <v>0</v>
      </c>
      <c r="O21" s="91">
        <v>0</v>
      </c>
      <c r="P21" s="24">
        <f t="shared" si="4"/>
        <v>0</v>
      </c>
      <c r="Q21" s="91">
        <v>0</v>
      </c>
      <c r="R21" s="24">
        <f t="shared" si="2"/>
        <v>0</v>
      </c>
    </row>
    <row r="22" spans="1:18" s="6" customFormat="1" ht="58" x14ac:dyDescent="0.35">
      <c r="A22" s="18" t="s">
        <v>0</v>
      </c>
      <c r="B22" s="27" t="s">
        <v>4</v>
      </c>
      <c r="C22" s="28">
        <v>1</v>
      </c>
      <c r="D22" s="29" t="s">
        <v>5</v>
      </c>
      <c r="E22" s="29" t="s">
        <v>10</v>
      </c>
      <c r="F22" s="30">
        <v>43626</v>
      </c>
      <c r="G22" s="30">
        <v>43714</v>
      </c>
      <c r="H22" s="31">
        <v>90</v>
      </c>
      <c r="I22" s="90">
        <v>0</v>
      </c>
      <c r="J22" s="23">
        <f t="shared" si="0"/>
        <v>0</v>
      </c>
      <c r="K22" s="91">
        <v>0</v>
      </c>
      <c r="L22" s="23">
        <f t="shared" si="1"/>
        <v>0</v>
      </c>
      <c r="M22" s="91">
        <v>0</v>
      </c>
      <c r="N22" s="24">
        <f t="shared" si="3"/>
        <v>0</v>
      </c>
      <c r="O22" s="91">
        <v>0</v>
      </c>
      <c r="P22" s="24">
        <f t="shared" si="4"/>
        <v>0</v>
      </c>
      <c r="Q22" s="91">
        <v>0</v>
      </c>
      <c r="R22" s="24">
        <f t="shared" si="2"/>
        <v>0</v>
      </c>
    </row>
    <row r="23" spans="1:18" s="6" customFormat="1" ht="72.5" x14ac:dyDescent="0.35">
      <c r="A23" s="18" t="s">
        <v>0</v>
      </c>
      <c r="B23" s="27" t="s">
        <v>4</v>
      </c>
      <c r="C23" s="28">
        <v>1</v>
      </c>
      <c r="D23" s="29" t="s">
        <v>11</v>
      </c>
      <c r="E23" s="29" t="s">
        <v>12</v>
      </c>
      <c r="F23" s="30">
        <v>43626</v>
      </c>
      <c r="G23" s="32">
        <v>43696</v>
      </c>
      <c r="H23" s="33">
        <v>71</v>
      </c>
      <c r="I23" s="90">
        <v>0</v>
      </c>
      <c r="J23" s="23">
        <f t="shared" si="0"/>
        <v>0</v>
      </c>
      <c r="K23" s="91">
        <v>0</v>
      </c>
      <c r="L23" s="23">
        <f t="shared" si="1"/>
        <v>0</v>
      </c>
      <c r="M23" s="91">
        <v>0</v>
      </c>
      <c r="N23" s="24">
        <f t="shared" si="3"/>
        <v>0</v>
      </c>
      <c r="O23" s="91">
        <v>0</v>
      </c>
      <c r="P23" s="24">
        <f t="shared" si="4"/>
        <v>0</v>
      </c>
      <c r="Q23" s="91">
        <v>0</v>
      </c>
      <c r="R23" s="24">
        <f t="shared" si="2"/>
        <v>0</v>
      </c>
    </row>
    <row r="24" spans="1:18" s="6" customFormat="1" ht="72.5" x14ac:dyDescent="0.35">
      <c r="A24" s="18" t="s">
        <v>0</v>
      </c>
      <c r="B24" s="27" t="s">
        <v>4</v>
      </c>
      <c r="C24" s="28">
        <v>4</v>
      </c>
      <c r="D24" s="29" t="s">
        <v>13</v>
      </c>
      <c r="E24" s="29" t="s">
        <v>14</v>
      </c>
      <c r="F24" s="30">
        <v>43626</v>
      </c>
      <c r="G24" s="30">
        <v>43342</v>
      </c>
      <c r="H24" s="31">
        <v>82</v>
      </c>
      <c r="I24" s="90">
        <v>0</v>
      </c>
      <c r="J24" s="23">
        <f t="shared" si="0"/>
        <v>0</v>
      </c>
      <c r="K24" s="91">
        <v>0</v>
      </c>
      <c r="L24" s="23">
        <f t="shared" si="1"/>
        <v>0</v>
      </c>
      <c r="M24" s="91">
        <v>0</v>
      </c>
      <c r="N24" s="24">
        <f t="shared" si="3"/>
        <v>0</v>
      </c>
      <c r="O24" s="91">
        <v>0</v>
      </c>
      <c r="P24" s="24">
        <f t="shared" si="4"/>
        <v>0</v>
      </c>
      <c r="Q24" s="91">
        <v>0</v>
      </c>
      <c r="R24" s="24">
        <f t="shared" si="2"/>
        <v>0</v>
      </c>
    </row>
    <row r="25" spans="1:18" s="6" customFormat="1" ht="58" x14ac:dyDescent="0.35">
      <c r="A25" s="18" t="s">
        <v>0</v>
      </c>
      <c r="B25" s="27" t="s">
        <v>4</v>
      </c>
      <c r="C25" s="28">
        <v>1</v>
      </c>
      <c r="D25" s="29" t="s">
        <v>5</v>
      </c>
      <c r="E25" s="29" t="s">
        <v>15</v>
      </c>
      <c r="F25" s="30">
        <v>43629</v>
      </c>
      <c r="G25" s="30">
        <v>43662</v>
      </c>
      <c r="H25" s="31">
        <v>31</v>
      </c>
      <c r="I25" s="90">
        <v>0</v>
      </c>
      <c r="J25" s="23">
        <f t="shared" si="0"/>
        <v>0</v>
      </c>
      <c r="K25" s="91">
        <v>0</v>
      </c>
      <c r="L25" s="23">
        <f t="shared" si="1"/>
        <v>0</v>
      </c>
      <c r="M25" s="91">
        <v>0</v>
      </c>
      <c r="N25" s="24">
        <f t="shared" si="3"/>
        <v>0</v>
      </c>
      <c r="O25" s="91">
        <v>0</v>
      </c>
      <c r="P25" s="24">
        <f t="shared" si="4"/>
        <v>0</v>
      </c>
      <c r="Q25" s="91">
        <v>0</v>
      </c>
      <c r="R25" s="24">
        <f t="shared" si="2"/>
        <v>0</v>
      </c>
    </row>
    <row r="26" spans="1:18" s="6" customFormat="1" ht="58" x14ac:dyDescent="0.35">
      <c r="A26" s="18" t="s">
        <v>0</v>
      </c>
      <c r="B26" s="27" t="s">
        <v>4</v>
      </c>
      <c r="C26" s="28">
        <v>1</v>
      </c>
      <c r="D26" s="29" t="s">
        <v>5</v>
      </c>
      <c r="E26" s="29" t="s">
        <v>16</v>
      </c>
      <c r="F26" s="30">
        <v>43630</v>
      </c>
      <c r="G26" s="30">
        <v>43697</v>
      </c>
      <c r="H26" s="31">
        <v>69</v>
      </c>
      <c r="I26" s="90">
        <v>0</v>
      </c>
      <c r="J26" s="23">
        <f t="shared" si="0"/>
        <v>0</v>
      </c>
      <c r="K26" s="91">
        <v>0</v>
      </c>
      <c r="L26" s="23">
        <f t="shared" si="1"/>
        <v>0</v>
      </c>
      <c r="M26" s="91">
        <v>0</v>
      </c>
      <c r="N26" s="24">
        <f t="shared" si="3"/>
        <v>0</v>
      </c>
      <c r="O26" s="91">
        <v>0</v>
      </c>
      <c r="P26" s="24">
        <f t="shared" si="4"/>
        <v>0</v>
      </c>
      <c r="Q26" s="91">
        <v>0</v>
      </c>
      <c r="R26" s="24">
        <f t="shared" si="2"/>
        <v>0</v>
      </c>
    </row>
    <row r="27" spans="1:18" s="6" customFormat="1" ht="64" customHeight="1" x14ac:dyDescent="0.35">
      <c r="A27" s="18" t="s">
        <v>0</v>
      </c>
      <c r="B27" s="27" t="s">
        <v>1</v>
      </c>
      <c r="C27" s="28">
        <v>3</v>
      </c>
      <c r="D27" s="29" t="s">
        <v>17</v>
      </c>
      <c r="E27" s="29" t="s">
        <v>18</v>
      </c>
      <c r="F27" s="30">
        <v>43633</v>
      </c>
      <c r="G27" s="30">
        <v>43691</v>
      </c>
      <c r="H27" s="31">
        <v>59</v>
      </c>
      <c r="I27" s="90">
        <v>0</v>
      </c>
      <c r="J27" s="23">
        <f t="shared" si="0"/>
        <v>0</v>
      </c>
      <c r="K27" s="91">
        <v>0</v>
      </c>
      <c r="L27" s="23">
        <f t="shared" si="1"/>
        <v>0</v>
      </c>
      <c r="M27" s="91">
        <v>0</v>
      </c>
      <c r="N27" s="24">
        <f t="shared" si="3"/>
        <v>0</v>
      </c>
      <c r="O27" s="91">
        <v>0</v>
      </c>
      <c r="P27" s="24">
        <f t="shared" si="4"/>
        <v>0</v>
      </c>
      <c r="Q27" s="91">
        <v>0</v>
      </c>
      <c r="R27" s="24">
        <f t="shared" si="2"/>
        <v>0</v>
      </c>
    </row>
    <row r="28" spans="1:18" s="6" customFormat="1" ht="72.5" x14ac:dyDescent="0.35">
      <c r="A28" s="18" t="s">
        <v>0</v>
      </c>
      <c r="B28" s="27" t="s">
        <v>4</v>
      </c>
      <c r="C28" s="28">
        <v>1</v>
      </c>
      <c r="D28" s="29" t="s">
        <v>11</v>
      </c>
      <c r="E28" s="29" t="s">
        <v>19</v>
      </c>
      <c r="F28" s="30">
        <v>43633</v>
      </c>
      <c r="G28" s="32">
        <v>43696</v>
      </c>
      <c r="H28" s="33">
        <v>64</v>
      </c>
      <c r="I28" s="90">
        <v>0</v>
      </c>
      <c r="J28" s="23">
        <f t="shared" si="0"/>
        <v>0</v>
      </c>
      <c r="K28" s="91">
        <v>0</v>
      </c>
      <c r="L28" s="23">
        <f t="shared" si="1"/>
        <v>0</v>
      </c>
      <c r="M28" s="91">
        <v>0</v>
      </c>
      <c r="N28" s="24">
        <f t="shared" si="3"/>
        <v>0</v>
      </c>
      <c r="O28" s="91">
        <v>0</v>
      </c>
      <c r="P28" s="24">
        <f t="shared" si="4"/>
        <v>0</v>
      </c>
      <c r="Q28" s="91">
        <v>0</v>
      </c>
      <c r="R28" s="24">
        <f t="shared" si="2"/>
        <v>0</v>
      </c>
    </row>
    <row r="29" spans="1:18" s="6" customFormat="1" ht="72.5" x14ac:dyDescent="0.35">
      <c r="A29" s="18" t="s">
        <v>0</v>
      </c>
      <c r="B29" s="27" t="s">
        <v>4</v>
      </c>
      <c r="C29" s="28">
        <v>2</v>
      </c>
      <c r="D29" s="29" t="s">
        <v>92</v>
      </c>
      <c r="E29" s="29" t="s">
        <v>20</v>
      </c>
      <c r="F29" s="30">
        <v>43635</v>
      </c>
      <c r="G29" s="30">
        <v>43704</v>
      </c>
      <c r="H29" s="31">
        <v>69</v>
      </c>
      <c r="I29" s="90">
        <v>0</v>
      </c>
      <c r="J29" s="23">
        <f t="shared" si="0"/>
        <v>0</v>
      </c>
      <c r="K29" s="91">
        <v>0</v>
      </c>
      <c r="L29" s="23">
        <f t="shared" si="1"/>
        <v>0</v>
      </c>
      <c r="M29" s="91">
        <v>0</v>
      </c>
      <c r="N29" s="24">
        <f t="shared" si="3"/>
        <v>0</v>
      </c>
      <c r="O29" s="91">
        <v>0</v>
      </c>
      <c r="P29" s="24">
        <f t="shared" si="4"/>
        <v>0</v>
      </c>
      <c r="Q29" s="91">
        <v>0</v>
      </c>
      <c r="R29" s="24">
        <f t="shared" si="2"/>
        <v>0</v>
      </c>
    </row>
    <row r="30" spans="1:18" s="6" customFormat="1" ht="52.5" customHeight="1" x14ac:dyDescent="0.35">
      <c r="A30" s="18" t="s">
        <v>0</v>
      </c>
      <c r="B30" s="27" t="s">
        <v>4</v>
      </c>
      <c r="C30" s="28">
        <v>1</v>
      </c>
      <c r="D30" s="29" t="s">
        <v>21</v>
      </c>
      <c r="E30" s="29" t="s">
        <v>22</v>
      </c>
      <c r="F30" s="30">
        <v>43635</v>
      </c>
      <c r="G30" s="30">
        <v>43705</v>
      </c>
      <c r="H30" s="31">
        <v>70</v>
      </c>
      <c r="I30" s="90">
        <v>0</v>
      </c>
      <c r="J30" s="23">
        <f t="shared" si="0"/>
        <v>0</v>
      </c>
      <c r="K30" s="91">
        <v>0</v>
      </c>
      <c r="L30" s="23">
        <f t="shared" si="1"/>
        <v>0</v>
      </c>
      <c r="M30" s="91">
        <v>0</v>
      </c>
      <c r="N30" s="24">
        <f t="shared" si="3"/>
        <v>0</v>
      </c>
      <c r="O30" s="91">
        <v>0</v>
      </c>
      <c r="P30" s="24">
        <f t="shared" si="4"/>
        <v>0</v>
      </c>
      <c r="Q30" s="91">
        <v>0</v>
      </c>
      <c r="R30" s="24">
        <f t="shared" si="2"/>
        <v>0</v>
      </c>
    </row>
    <row r="31" spans="1:18" s="6" customFormat="1" ht="58" x14ac:dyDescent="0.35">
      <c r="A31" s="18" t="s">
        <v>0</v>
      </c>
      <c r="B31" s="27" t="s">
        <v>1</v>
      </c>
      <c r="C31" s="28">
        <v>1</v>
      </c>
      <c r="D31" s="29" t="s">
        <v>17</v>
      </c>
      <c r="E31" s="29" t="s">
        <v>23</v>
      </c>
      <c r="F31" s="30">
        <v>43635</v>
      </c>
      <c r="G31" s="30">
        <v>43657</v>
      </c>
      <c r="H31" s="31">
        <v>23</v>
      </c>
      <c r="I31" s="90">
        <v>0</v>
      </c>
      <c r="J31" s="23">
        <f t="shared" si="0"/>
        <v>0</v>
      </c>
      <c r="K31" s="91">
        <v>0</v>
      </c>
      <c r="L31" s="23">
        <f t="shared" si="1"/>
        <v>0</v>
      </c>
      <c r="M31" s="91">
        <v>0</v>
      </c>
      <c r="N31" s="24">
        <f t="shared" si="3"/>
        <v>0</v>
      </c>
      <c r="O31" s="91">
        <v>0</v>
      </c>
      <c r="P31" s="24">
        <f t="shared" si="4"/>
        <v>0</v>
      </c>
      <c r="Q31" s="91">
        <v>0</v>
      </c>
      <c r="R31" s="24">
        <f t="shared" si="2"/>
        <v>0</v>
      </c>
    </row>
    <row r="32" spans="1:18" s="6" customFormat="1" ht="72.5" x14ac:dyDescent="0.35">
      <c r="A32" s="18" t="s">
        <v>0</v>
      </c>
      <c r="B32" s="27" t="s">
        <v>1</v>
      </c>
      <c r="C32" s="28">
        <v>3</v>
      </c>
      <c r="D32" s="29" t="s">
        <v>24</v>
      </c>
      <c r="E32" s="29" t="s">
        <v>25</v>
      </c>
      <c r="F32" s="30">
        <v>43640</v>
      </c>
      <c r="G32" s="30">
        <v>43690</v>
      </c>
      <c r="H32" s="31">
        <v>51</v>
      </c>
      <c r="I32" s="90">
        <v>0</v>
      </c>
      <c r="J32" s="23">
        <f t="shared" si="0"/>
        <v>0</v>
      </c>
      <c r="K32" s="91">
        <v>0</v>
      </c>
      <c r="L32" s="23">
        <f t="shared" si="1"/>
        <v>0</v>
      </c>
      <c r="M32" s="91">
        <v>0</v>
      </c>
      <c r="N32" s="24">
        <f t="shared" si="3"/>
        <v>0</v>
      </c>
      <c r="O32" s="91">
        <v>0</v>
      </c>
      <c r="P32" s="24">
        <f t="shared" si="4"/>
        <v>0</v>
      </c>
      <c r="Q32" s="91">
        <v>0</v>
      </c>
      <c r="R32" s="24">
        <f t="shared" si="2"/>
        <v>0</v>
      </c>
    </row>
    <row r="33" spans="1:18" s="6" customFormat="1" ht="72.5" x14ac:dyDescent="0.35">
      <c r="A33" s="18" t="s">
        <v>0</v>
      </c>
      <c r="B33" s="34" t="s">
        <v>1</v>
      </c>
      <c r="C33" s="34">
        <v>3</v>
      </c>
      <c r="D33" s="35" t="s">
        <v>26</v>
      </c>
      <c r="E33" s="36" t="s">
        <v>27</v>
      </c>
      <c r="F33" s="32">
        <v>43640</v>
      </c>
      <c r="G33" s="32">
        <v>43690</v>
      </c>
      <c r="H33" s="33">
        <v>51</v>
      </c>
      <c r="I33" s="90">
        <v>0</v>
      </c>
      <c r="J33" s="23">
        <f t="shared" si="0"/>
        <v>0</v>
      </c>
      <c r="K33" s="91">
        <v>0</v>
      </c>
      <c r="L33" s="23">
        <f t="shared" si="1"/>
        <v>0</v>
      </c>
      <c r="M33" s="91">
        <v>0</v>
      </c>
      <c r="N33" s="24">
        <f t="shared" si="3"/>
        <v>0</v>
      </c>
      <c r="O33" s="91">
        <v>0</v>
      </c>
      <c r="P33" s="24">
        <f t="shared" si="4"/>
        <v>0</v>
      </c>
      <c r="Q33" s="91">
        <v>0</v>
      </c>
      <c r="R33" s="24">
        <f t="shared" si="2"/>
        <v>0</v>
      </c>
    </row>
    <row r="34" spans="1:18" s="6" customFormat="1" ht="58" x14ac:dyDescent="0.35">
      <c r="A34" s="18" t="s">
        <v>0</v>
      </c>
      <c r="B34" s="27" t="s">
        <v>1</v>
      </c>
      <c r="C34" s="28">
        <v>1</v>
      </c>
      <c r="D34" s="29" t="s">
        <v>17</v>
      </c>
      <c r="E34" s="29" t="s">
        <v>23</v>
      </c>
      <c r="F34" s="30">
        <v>43641</v>
      </c>
      <c r="G34" s="30">
        <v>43691</v>
      </c>
      <c r="H34" s="31">
        <v>51</v>
      </c>
      <c r="I34" s="90">
        <v>0</v>
      </c>
      <c r="J34" s="23">
        <f t="shared" si="0"/>
        <v>0</v>
      </c>
      <c r="K34" s="91">
        <v>0</v>
      </c>
      <c r="L34" s="23">
        <f t="shared" si="1"/>
        <v>0</v>
      </c>
      <c r="M34" s="91">
        <v>0</v>
      </c>
      <c r="N34" s="24">
        <f t="shared" si="3"/>
        <v>0</v>
      </c>
      <c r="O34" s="91">
        <v>0</v>
      </c>
      <c r="P34" s="24">
        <f t="shared" si="4"/>
        <v>0</v>
      </c>
      <c r="Q34" s="91">
        <v>0</v>
      </c>
      <c r="R34" s="24">
        <f t="shared" si="2"/>
        <v>0</v>
      </c>
    </row>
    <row r="35" spans="1:18" s="6" customFormat="1" ht="58" x14ac:dyDescent="0.35">
      <c r="A35" s="18" t="s">
        <v>0</v>
      </c>
      <c r="B35" s="27" t="s">
        <v>1</v>
      </c>
      <c r="C35" s="28">
        <v>1</v>
      </c>
      <c r="D35" s="29" t="s">
        <v>93</v>
      </c>
      <c r="E35" s="29" t="s">
        <v>28</v>
      </c>
      <c r="F35" s="30">
        <v>43641</v>
      </c>
      <c r="G35" s="30">
        <v>43697</v>
      </c>
      <c r="H35" s="31">
        <v>57</v>
      </c>
      <c r="I35" s="90">
        <v>0</v>
      </c>
      <c r="J35" s="23">
        <f t="shared" si="0"/>
        <v>0</v>
      </c>
      <c r="K35" s="91">
        <v>0</v>
      </c>
      <c r="L35" s="23">
        <f t="shared" si="1"/>
        <v>0</v>
      </c>
      <c r="M35" s="91">
        <v>0</v>
      </c>
      <c r="N35" s="24">
        <f t="shared" si="3"/>
        <v>0</v>
      </c>
      <c r="O35" s="91">
        <v>0</v>
      </c>
      <c r="P35" s="24">
        <f t="shared" si="4"/>
        <v>0</v>
      </c>
      <c r="Q35" s="91">
        <v>0</v>
      </c>
      <c r="R35" s="24">
        <f t="shared" si="2"/>
        <v>0</v>
      </c>
    </row>
    <row r="36" spans="1:18" s="6" customFormat="1" ht="43.5" x14ac:dyDescent="0.35">
      <c r="A36" s="18" t="s">
        <v>0</v>
      </c>
      <c r="B36" s="27" t="s">
        <v>1</v>
      </c>
      <c r="C36" s="28">
        <v>1</v>
      </c>
      <c r="D36" s="35" t="s">
        <v>29</v>
      </c>
      <c r="E36" s="29" t="s">
        <v>30</v>
      </c>
      <c r="F36" s="37">
        <v>43642</v>
      </c>
      <c r="G36" s="30">
        <v>43690</v>
      </c>
      <c r="H36" s="31">
        <v>51</v>
      </c>
      <c r="I36" s="90">
        <v>0</v>
      </c>
      <c r="J36" s="23">
        <f t="shared" si="0"/>
        <v>0</v>
      </c>
      <c r="K36" s="91">
        <v>0</v>
      </c>
      <c r="L36" s="23">
        <f t="shared" si="1"/>
        <v>0</v>
      </c>
      <c r="M36" s="91">
        <v>0</v>
      </c>
      <c r="N36" s="24">
        <f t="shared" si="3"/>
        <v>0</v>
      </c>
      <c r="O36" s="91">
        <v>0</v>
      </c>
      <c r="P36" s="24">
        <f t="shared" si="4"/>
        <v>0</v>
      </c>
      <c r="Q36" s="91">
        <v>0</v>
      </c>
      <c r="R36" s="24">
        <f t="shared" si="2"/>
        <v>0</v>
      </c>
    </row>
    <row r="37" spans="1:18" s="6" customFormat="1" ht="58" x14ac:dyDescent="0.35">
      <c r="A37" s="18" t="s">
        <v>0</v>
      </c>
      <c r="B37" s="27" t="s">
        <v>4</v>
      </c>
      <c r="C37" s="28">
        <v>2</v>
      </c>
      <c r="D37" s="29" t="s">
        <v>31</v>
      </c>
      <c r="E37" s="29" t="s">
        <v>32</v>
      </c>
      <c r="F37" s="37">
        <v>43642</v>
      </c>
      <c r="G37" s="30">
        <v>43690</v>
      </c>
      <c r="H37" s="31">
        <v>49</v>
      </c>
      <c r="I37" s="90">
        <v>0</v>
      </c>
      <c r="J37" s="23">
        <f t="shared" si="0"/>
        <v>0</v>
      </c>
      <c r="K37" s="91">
        <v>0</v>
      </c>
      <c r="L37" s="23">
        <f t="shared" si="1"/>
        <v>0</v>
      </c>
      <c r="M37" s="91">
        <v>0</v>
      </c>
      <c r="N37" s="24">
        <f t="shared" si="3"/>
        <v>0</v>
      </c>
      <c r="O37" s="91">
        <v>0</v>
      </c>
      <c r="P37" s="24">
        <f t="shared" si="4"/>
        <v>0</v>
      </c>
      <c r="Q37" s="91">
        <v>0</v>
      </c>
      <c r="R37" s="24">
        <f t="shared" si="2"/>
        <v>0</v>
      </c>
    </row>
    <row r="38" spans="1:18" s="6" customFormat="1" ht="58" x14ac:dyDescent="0.35">
      <c r="A38" s="18" t="s">
        <v>0</v>
      </c>
      <c r="B38" s="27" t="s">
        <v>4</v>
      </c>
      <c r="C38" s="28">
        <v>1</v>
      </c>
      <c r="D38" s="29" t="s">
        <v>5</v>
      </c>
      <c r="E38" s="29" t="s">
        <v>33</v>
      </c>
      <c r="F38" s="30">
        <v>43644</v>
      </c>
      <c r="G38" s="30">
        <v>43693</v>
      </c>
      <c r="H38" s="31">
        <v>50</v>
      </c>
      <c r="I38" s="90">
        <v>0</v>
      </c>
      <c r="J38" s="23">
        <f t="shared" si="0"/>
        <v>0</v>
      </c>
      <c r="K38" s="91">
        <v>0</v>
      </c>
      <c r="L38" s="23">
        <f t="shared" si="1"/>
        <v>0</v>
      </c>
      <c r="M38" s="91">
        <v>0</v>
      </c>
      <c r="N38" s="24">
        <f t="shared" si="3"/>
        <v>0</v>
      </c>
      <c r="O38" s="91">
        <v>0</v>
      </c>
      <c r="P38" s="24">
        <f t="shared" si="4"/>
        <v>0</v>
      </c>
      <c r="Q38" s="91">
        <v>0</v>
      </c>
      <c r="R38" s="24">
        <f t="shared" si="2"/>
        <v>0</v>
      </c>
    </row>
    <row r="39" spans="1:18" s="6" customFormat="1" ht="72.5" x14ac:dyDescent="0.35">
      <c r="A39" s="18" t="s">
        <v>0</v>
      </c>
      <c r="B39" s="27" t="s">
        <v>1</v>
      </c>
      <c r="C39" s="28">
        <v>6</v>
      </c>
      <c r="D39" s="29" t="s">
        <v>65</v>
      </c>
      <c r="E39" s="29" t="s">
        <v>35</v>
      </c>
      <c r="F39" s="30">
        <v>43648</v>
      </c>
      <c r="G39" s="30">
        <v>43327</v>
      </c>
      <c r="H39" s="31">
        <v>44</v>
      </c>
      <c r="I39" s="90">
        <v>0</v>
      </c>
      <c r="J39" s="23">
        <f t="shared" si="0"/>
        <v>0</v>
      </c>
      <c r="K39" s="91">
        <v>0</v>
      </c>
      <c r="L39" s="23">
        <f t="shared" si="1"/>
        <v>0</v>
      </c>
      <c r="M39" s="91">
        <v>0</v>
      </c>
      <c r="N39" s="24">
        <f t="shared" si="3"/>
        <v>0</v>
      </c>
      <c r="O39" s="91">
        <v>0</v>
      </c>
      <c r="P39" s="24">
        <f t="shared" si="4"/>
        <v>0</v>
      </c>
      <c r="Q39" s="91">
        <v>0</v>
      </c>
      <c r="R39" s="24">
        <f t="shared" si="2"/>
        <v>0</v>
      </c>
    </row>
    <row r="40" spans="1:18" s="6" customFormat="1" ht="58" x14ac:dyDescent="0.35">
      <c r="A40" s="18" t="s">
        <v>0</v>
      </c>
      <c r="B40" s="27" t="s">
        <v>4</v>
      </c>
      <c r="C40" s="28">
        <v>1</v>
      </c>
      <c r="D40" s="29" t="s">
        <v>5</v>
      </c>
      <c r="E40" s="29" t="s">
        <v>36</v>
      </c>
      <c r="F40" s="30">
        <v>43649</v>
      </c>
      <c r="G40" s="30">
        <v>43690</v>
      </c>
      <c r="H40" s="31">
        <v>42</v>
      </c>
      <c r="I40" s="90">
        <v>0</v>
      </c>
      <c r="J40" s="23">
        <f t="shared" si="0"/>
        <v>0</v>
      </c>
      <c r="K40" s="91">
        <v>0</v>
      </c>
      <c r="L40" s="23">
        <f t="shared" si="1"/>
        <v>0</v>
      </c>
      <c r="M40" s="91">
        <v>0</v>
      </c>
      <c r="N40" s="24">
        <f t="shared" si="3"/>
        <v>0</v>
      </c>
      <c r="O40" s="91">
        <v>0</v>
      </c>
      <c r="P40" s="24">
        <f t="shared" si="4"/>
        <v>0</v>
      </c>
      <c r="Q40" s="91">
        <v>0</v>
      </c>
      <c r="R40" s="24">
        <f t="shared" si="2"/>
        <v>0</v>
      </c>
    </row>
    <row r="41" spans="1:18" s="6" customFormat="1" ht="58" x14ac:dyDescent="0.35">
      <c r="A41" s="18" t="s">
        <v>0</v>
      </c>
      <c r="B41" s="27" t="s">
        <v>4</v>
      </c>
      <c r="C41" s="28">
        <v>2</v>
      </c>
      <c r="D41" s="29" t="s">
        <v>5</v>
      </c>
      <c r="E41" s="29" t="s">
        <v>37</v>
      </c>
      <c r="F41" s="30">
        <v>43649</v>
      </c>
      <c r="G41" s="30">
        <v>43689</v>
      </c>
      <c r="H41" s="31">
        <v>41</v>
      </c>
      <c r="I41" s="90">
        <v>0</v>
      </c>
      <c r="J41" s="23">
        <f t="shared" si="0"/>
        <v>0</v>
      </c>
      <c r="K41" s="91">
        <v>0</v>
      </c>
      <c r="L41" s="23">
        <f t="shared" si="1"/>
        <v>0</v>
      </c>
      <c r="M41" s="91">
        <v>0</v>
      </c>
      <c r="N41" s="24">
        <f t="shared" si="3"/>
        <v>0</v>
      </c>
      <c r="O41" s="91">
        <v>0</v>
      </c>
      <c r="P41" s="24">
        <f t="shared" si="4"/>
        <v>0</v>
      </c>
      <c r="Q41" s="91">
        <v>0</v>
      </c>
      <c r="R41" s="24">
        <f t="shared" si="2"/>
        <v>0</v>
      </c>
    </row>
    <row r="42" spans="1:18" s="6" customFormat="1" ht="43.5" x14ac:dyDescent="0.35">
      <c r="A42" s="18" t="s">
        <v>0</v>
      </c>
      <c r="B42" s="27" t="s">
        <v>1</v>
      </c>
      <c r="C42" s="28">
        <v>1</v>
      </c>
      <c r="D42" s="29" t="s">
        <v>2</v>
      </c>
      <c r="E42" s="29" t="s">
        <v>37</v>
      </c>
      <c r="F42" s="30">
        <v>43649</v>
      </c>
      <c r="G42" s="30">
        <v>43689</v>
      </c>
      <c r="H42" s="31">
        <v>42</v>
      </c>
      <c r="I42" s="90">
        <v>0</v>
      </c>
      <c r="J42" s="23">
        <f t="shared" si="0"/>
        <v>0</v>
      </c>
      <c r="K42" s="91">
        <v>0</v>
      </c>
      <c r="L42" s="23">
        <f t="shared" si="1"/>
        <v>0</v>
      </c>
      <c r="M42" s="91">
        <v>0</v>
      </c>
      <c r="N42" s="24">
        <f t="shared" si="3"/>
        <v>0</v>
      </c>
      <c r="O42" s="91">
        <v>0</v>
      </c>
      <c r="P42" s="24">
        <f t="shared" si="4"/>
        <v>0</v>
      </c>
      <c r="Q42" s="91">
        <v>0</v>
      </c>
      <c r="R42" s="24">
        <f t="shared" si="2"/>
        <v>0</v>
      </c>
    </row>
    <row r="43" spans="1:18" s="6" customFormat="1" ht="58" x14ac:dyDescent="0.35">
      <c r="A43" s="18" t="s">
        <v>0</v>
      </c>
      <c r="B43" s="34" t="s">
        <v>1</v>
      </c>
      <c r="C43" s="34">
        <v>1</v>
      </c>
      <c r="D43" s="29" t="s">
        <v>38</v>
      </c>
      <c r="E43" s="36" t="s">
        <v>39</v>
      </c>
      <c r="F43" s="32">
        <v>43649</v>
      </c>
      <c r="G43" s="32">
        <v>43690</v>
      </c>
      <c r="H43" s="33">
        <v>42</v>
      </c>
      <c r="I43" s="90">
        <v>0</v>
      </c>
      <c r="J43" s="23">
        <f t="shared" si="0"/>
        <v>0</v>
      </c>
      <c r="K43" s="91">
        <v>0</v>
      </c>
      <c r="L43" s="23">
        <f t="shared" si="1"/>
        <v>0</v>
      </c>
      <c r="M43" s="91">
        <v>0</v>
      </c>
      <c r="N43" s="24">
        <f t="shared" si="3"/>
        <v>0</v>
      </c>
      <c r="O43" s="91">
        <v>0</v>
      </c>
      <c r="P43" s="24">
        <f t="shared" si="4"/>
        <v>0</v>
      </c>
      <c r="Q43" s="91">
        <v>0</v>
      </c>
      <c r="R43" s="24">
        <f t="shared" si="2"/>
        <v>0</v>
      </c>
    </row>
    <row r="44" spans="1:18" s="6" customFormat="1" ht="65.5" customHeight="1" x14ac:dyDescent="0.35">
      <c r="A44" s="18" t="s">
        <v>0</v>
      </c>
      <c r="B44" s="34" t="s">
        <v>40</v>
      </c>
      <c r="C44" s="34">
        <v>1</v>
      </c>
      <c r="D44" s="29" t="s">
        <v>38</v>
      </c>
      <c r="E44" s="36" t="s">
        <v>39</v>
      </c>
      <c r="F44" s="32">
        <v>43649</v>
      </c>
      <c r="G44" s="32">
        <v>43693</v>
      </c>
      <c r="H44" s="33">
        <v>45</v>
      </c>
      <c r="I44" s="90">
        <v>0</v>
      </c>
      <c r="J44" s="23">
        <f t="shared" si="0"/>
        <v>0</v>
      </c>
      <c r="K44" s="91">
        <v>0</v>
      </c>
      <c r="L44" s="23">
        <f t="shared" si="1"/>
        <v>0</v>
      </c>
      <c r="M44" s="91">
        <v>0</v>
      </c>
      <c r="N44" s="24">
        <f t="shared" si="3"/>
        <v>0</v>
      </c>
      <c r="O44" s="91">
        <v>0</v>
      </c>
      <c r="P44" s="24">
        <f t="shared" si="4"/>
        <v>0</v>
      </c>
      <c r="Q44" s="91">
        <v>0</v>
      </c>
      <c r="R44" s="24">
        <f t="shared" si="2"/>
        <v>0</v>
      </c>
    </row>
    <row r="45" spans="1:18" s="6" customFormat="1" ht="72.5" x14ac:dyDescent="0.35">
      <c r="A45" s="18" t="s">
        <v>0</v>
      </c>
      <c r="B45" s="27" t="s">
        <v>4</v>
      </c>
      <c r="C45" s="34">
        <v>1</v>
      </c>
      <c r="D45" s="29" t="s">
        <v>41</v>
      </c>
      <c r="E45" s="36" t="s">
        <v>39</v>
      </c>
      <c r="F45" s="32">
        <v>43649</v>
      </c>
      <c r="G45" s="32">
        <v>43690</v>
      </c>
      <c r="H45" s="33">
        <v>42</v>
      </c>
      <c r="I45" s="90">
        <v>0</v>
      </c>
      <c r="J45" s="23">
        <f t="shared" si="0"/>
        <v>0</v>
      </c>
      <c r="K45" s="91">
        <v>0</v>
      </c>
      <c r="L45" s="23">
        <f t="shared" si="1"/>
        <v>0</v>
      </c>
      <c r="M45" s="91">
        <v>0</v>
      </c>
      <c r="N45" s="24">
        <f t="shared" si="3"/>
        <v>0</v>
      </c>
      <c r="O45" s="91">
        <v>0</v>
      </c>
      <c r="P45" s="24">
        <f t="shared" si="4"/>
        <v>0</v>
      </c>
      <c r="Q45" s="91">
        <v>0</v>
      </c>
      <c r="R45" s="24">
        <f t="shared" si="2"/>
        <v>0</v>
      </c>
    </row>
    <row r="46" spans="1:18" s="6" customFormat="1" ht="42" customHeight="1" x14ac:dyDescent="0.35">
      <c r="A46" s="18" t="s">
        <v>0</v>
      </c>
      <c r="B46" s="27" t="s">
        <v>4</v>
      </c>
      <c r="C46" s="28">
        <v>1</v>
      </c>
      <c r="D46" s="29" t="s">
        <v>42</v>
      </c>
      <c r="E46" s="29" t="s">
        <v>15</v>
      </c>
      <c r="F46" s="30">
        <v>43685</v>
      </c>
      <c r="G46" s="30">
        <v>43697</v>
      </c>
      <c r="H46" s="31">
        <v>13</v>
      </c>
      <c r="I46" s="90">
        <v>0</v>
      </c>
      <c r="J46" s="23">
        <f t="shared" si="0"/>
        <v>0</v>
      </c>
      <c r="K46" s="91">
        <v>0</v>
      </c>
      <c r="L46" s="23">
        <f t="shared" si="1"/>
        <v>0</v>
      </c>
      <c r="M46" s="91">
        <v>0</v>
      </c>
      <c r="N46" s="24">
        <f t="shared" si="3"/>
        <v>0</v>
      </c>
      <c r="O46" s="91">
        <v>0</v>
      </c>
      <c r="P46" s="24">
        <f t="shared" si="4"/>
        <v>0</v>
      </c>
      <c r="Q46" s="91">
        <v>0</v>
      </c>
      <c r="R46" s="24">
        <f t="shared" si="2"/>
        <v>0</v>
      </c>
    </row>
    <row r="47" spans="1:18" s="6" customFormat="1" ht="58" x14ac:dyDescent="0.35">
      <c r="A47" s="18" t="s">
        <v>0</v>
      </c>
      <c r="B47" s="27" t="s">
        <v>1</v>
      </c>
      <c r="C47" s="28">
        <v>1</v>
      </c>
      <c r="D47" s="29" t="s">
        <v>17</v>
      </c>
      <c r="E47" s="29" t="s">
        <v>23</v>
      </c>
      <c r="F47" s="30">
        <v>43689</v>
      </c>
      <c r="G47" s="30">
        <v>43694</v>
      </c>
      <c r="H47" s="31">
        <v>6</v>
      </c>
      <c r="I47" s="90">
        <v>0</v>
      </c>
      <c r="J47" s="23">
        <f t="shared" si="0"/>
        <v>0</v>
      </c>
      <c r="K47" s="91">
        <v>0</v>
      </c>
      <c r="L47" s="23">
        <f t="shared" si="1"/>
        <v>0</v>
      </c>
      <c r="M47" s="91">
        <v>0</v>
      </c>
      <c r="N47" s="24">
        <f t="shared" si="3"/>
        <v>0</v>
      </c>
      <c r="O47" s="91">
        <v>0</v>
      </c>
      <c r="P47" s="24">
        <f t="shared" si="4"/>
        <v>0</v>
      </c>
      <c r="Q47" s="91">
        <v>0</v>
      </c>
      <c r="R47" s="24">
        <f t="shared" si="2"/>
        <v>0</v>
      </c>
    </row>
    <row r="48" spans="1:18" s="6" customFormat="1" ht="72.5" x14ac:dyDescent="0.35">
      <c r="A48" s="18" t="s">
        <v>0</v>
      </c>
      <c r="B48" s="27" t="s">
        <v>4</v>
      </c>
      <c r="C48" s="28">
        <v>3</v>
      </c>
      <c r="D48" s="29" t="s">
        <v>66</v>
      </c>
      <c r="E48" s="29" t="s">
        <v>3</v>
      </c>
      <c r="F48" s="30">
        <v>44348</v>
      </c>
      <c r="G48" s="30">
        <v>43708</v>
      </c>
      <c r="H48" s="31">
        <v>92</v>
      </c>
      <c r="I48" s="90">
        <v>0</v>
      </c>
      <c r="J48" s="23">
        <f t="shared" si="0"/>
        <v>0</v>
      </c>
      <c r="K48" s="91">
        <v>0</v>
      </c>
      <c r="L48" s="23">
        <f t="shared" si="1"/>
        <v>0</v>
      </c>
      <c r="M48" s="91">
        <v>0</v>
      </c>
      <c r="N48" s="24">
        <f t="shared" si="3"/>
        <v>0</v>
      </c>
      <c r="O48" s="91">
        <v>0</v>
      </c>
      <c r="P48" s="24">
        <f t="shared" si="4"/>
        <v>0</v>
      </c>
      <c r="Q48" s="91">
        <v>0</v>
      </c>
      <c r="R48" s="24">
        <f t="shared" si="2"/>
        <v>0</v>
      </c>
    </row>
    <row r="49" spans="1:18" s="6" customFormat="1" ht="20.25" customHeight="1" x14ac:dyDescent="0.35">
      <c r="A49" s="38"/>
      <c r="B49" s="39" t="s">
        <v>67</v>
      </c>
      <c r="C49" s="40">
        <f>SUM(C8:C48)</f>
        <v>65</v>
      </c>
      <c r="D49" s="41"/>
      <c r="E49" s="41"/>
      <c r="F49" s="42"/>
      <c r="G49" s="43" t="s">
        <v>84</v>
      </c>
      <c r="H49" s="44"/>
      <c r="I49" s="81"/>
      <c r="J49" s="81">
        <f t="shared" ref="J49:R49" si="5">SUM(J8:J48)</f>
        <v>0</v>
      </c>
      <c r="K49" s="81"/>
      <c r="L49" s="81">
        <f t="shared" si="5"/>
        <v>0</v>
      </c>
      <c r="M49" s="81"/>
      <c r="N49" s="81">
        <f t="shared" si="5"/>
        <v>0</v>
      </c>
      <c r="O49" s="81"/>
      <c r="P49" s="81">
        <f t="shared" si="5"/>
        <v>0</v>
      </c>
      <c r="Q49" s="81"/>
      <c r="R49" s="81">
        <f t="shared" si="5"/>
        <v>0</v>
      </c>
    </row>
    <row r="50" spans="1:18" s="6" customFormat="1" ht="14.5" x14ac:dyDescent="0.35">
      <c r="A50" s="38"/>
      <c r="B50" s="39"/>
      <c r="C50" s="40"/>
      <c r="D50" s="41"/>
      <c r="E50" s="41"/>
      <c r="G50" s="42" t="s">
        <v>101</v>
      </c>
      <c r="H50" s="85">
        <f>SUM(J49+L49+N49+P49+R49)</f>
        <v>0</v>
      </c>
      <c r="I50" s="45"/>
      <c r="J50" s="46"/>
      <c r="K50" s="45"/>
      <c r="L50" s="46"/>
      <c r="M50" s="45"/>
      <c r="N50" s="46"/>
      <c r="O50" s="45"/>
      <c r="P50" s="46"/>
      <c r="Q50" s="45"/>
      <c r="R50" s="46"/>
    </row>
    <row r="51" spans="1:18" s="6" customFormat="1" ht="14.5" x14ac:dyDescent="0.35">
      <c r="A51" s="38"/>
      <c r="B51" s="39"/>
      <c r="C51" s="40"/>
      <c r="D51" s="41"/>
      <c r="E51" s="41"/>
      <c r="F51" s="42"/>
      <c r="G51" s="42"/>
      <c r="H51" s="44"/>
      <c r="I51" s="45"/>
      <c r="J51" s="46"/>
      <c r="K51" s="45"/>
      <c r="L51" s="46"/>
      <c r="M51" s="45"/>
      <c r="N51" s="46"/>
      <c r="O51" s="45"/>
      <c r="P51" s="46"/>
      <c r="Q51" s="45"/>
      <c r="R51" s="46"/>
    </row>
    <row r="52" spans="1:18" s="6" customFormat="1" ht="14.5" x14ac:dyDescent="0.35">
      <c r="A52" s="38"/>
      <c r="B52" s="39"/>
      <c r="C52" s="40"/>
      <c r="D52" s="41"/>
      <c r="E52" s="41"/>
      <c r="F52" s="42"/>
      <c r="G52" s="42"/>
      <c r="H52" s="44"/>
      <c r="I52" s="45"/>
      <c r="J52" s="46"/>
      <c r="K52" s="45"/>
      <c r="L52" s="46"/>
      <c r="M52" s="45"/>
      <c r="N52" s="46"/>
      <c r="O52" s="45"/>
      <c r="P52" s="46"/>
      <c r="Q52" s="45"/>
      <c r="R52" s="46"/>
    </row>
    <row r="53" spans="1:18" s="3" customFormat="1" ht="15" customHeight="1" x14ac:dyDescent="0.3">
      <c r="A53" s="114" t="s">
        <v>77</v>
      </c>
      <c r="B53" s="114" t="s">
        <v>78</v>
      </c>
      <c r="C53" s="115" t="s">
        <v>79</v>
      </c>
      <c r="D53" s="114" t="s">
        <v>80</v>
      </c>
      <c r="E53" s="114" t="s">
        <v>82</v>
      </c>
      <c r="F53" s="112" t="s">
        <v>86</v>
      </c>
      <c r="G53" s="112"/>
      <c r="H53" s="112"/>
      <c r="I53" s="113" t="s">
        <v>90</v>
      </c>
      <c r="J53" s="113"/>
      <c r="K53" s="113"/>
      <c r="L53" s="113"/>
      <c r="M53" s="125" t="s">
        <v>91</v>
      </c>
      <c r="N53" s="125"/>
      <c r="O53" s="125"/>
      <c r="P53" s="125"/>
      <c r="Q53" s="125"/>
      <c r="R53" s="125"/>
    </row>
    <row r="54" spans="1:18" s="3" customFormat="1" ht="15" customHeight="1" x14ac:dyDescent="0.35">
      <c r="A54" s="114"/>
      <c r="B54" s="114"/>
      <c r="C54" s="115"/>
      <c r="D54" s="114"/>
      <c r="E54" s="114"/>
      <c r="F54" s="66" t="s">
        <v>83</v>
      </c>
      <c r="G54" s="66" t="s">
        <v>81</v>
      </c>
      <c r="H54" s="67" t="s">
        <v>87</v>
      </c>
      <c r="I54" s="126">
        <v>2026</v>
      </c>
      <c r="J54" s="126"/>
      <c r="K54" s="126">
        <v>2027</v>
      </c>
      <c r="L54" s="126"/>
      <c r="M54" s="105">
        <v>2028</v>
      </c>
      <c r="N54" s="105"/>
      <c r="O54" s="105">
        <v>2029</v>
      </c>
      <c r="P54" s="105"/>
      <c r="Q54" s="105">
        <v>2030</v>
      </c>
      <c r="R54" s="105"/>
    </row>
    <row r="55" spans="1:18" s="3" customFormat="1" ht="20.149999999999999" customHeight="1" x14ac:dyDescent="0.35">
      <c r="A55" s="109" t="s">
        <v>75</v>
      </c>
      <c r="B55" s="110"/>
      <c r="C55" s="110"/>
      <c r="D55" s="110"/>
      <c r="E55" s="110"/>
      <c r="F55" s="110"/>
      <c r="G55" s="110"/>
      <c r="H55" s="111"/>
      <c r="I55" s="68" t="s">
        <v>88</v>
      </c>
      <c r="J55" s="69" t="s">
        <v>89</v>
      </c>
      <c r="K55" s="70" t="s">
        <v>88</v>
      </c>
      <c r="L55" s="69" t="s">
        <v>89</v>
      </c>
      <c r="M55" s="70" t="s">
        <v>88</v>
      </c>
      <c r="N55" s="71" t="s">
        <v>89</v>
      </c>
      <c r="O55" s="70" t="s">
        <v>88</v>
      </c>
      <c r="P55" s="71" t="s">
        <v>89</v>
      </c>
      <c r="Q55" s="70" t="s">
        <v>88</v>
      </c>
      <c r="R55" s="71" t="s">
        <v>89</v>
      </c>
    </row>
    <row r="56" spans="1:18" s="6" customFormat="1" ht="87" x14ac:dyDescent="0.35">
      <c r="A56" s="27" t="s">
        <v>43</v>
      </c>
      <c r="B56" s="27" t="s">
        <v>1</v>
      </c>
      <c r="C56" s="28">
        <v>1</v>
      </c>
      <c r="D56" s="29" t="s">
        <v>44</v>
      </c>
      <c r="E56" s="29" t="s">
        <v>45</v>
      </c>
      <c r="F56" s="30">
        <v>43633</v>
      </c>
      <c r="G56" s="30">
        <v>43693</v>
      </c>
      <c r="H56" s="31">
        <v>61</v>
      </c>
      <c r="I56" s="90">
        <v>0</v>
      </c>
      <c r="J56" s="23">
        <f>(H56*I56)*C56</f>
        <v>0</v>
      </c>
      <c r="K56" s="91">
        <v>0</v>
      </c>
      <c r="L56" s="23">
        <f>(H56*K56)*C56</f>
        <v>0</v>
      </c>
      <c r="M56" s="91">
        <v>0</v>
      </c>
      <c r="N56" s="24">
        <f>(H56*M56)*C56</f>
        <v>0</v>
      </c>
      <c r="O56" s="91">
        <v>0</v>
      </c>
      <c r="P56" s="24">
        <f>(H56*O56)*C56</f>
        <v>0</v>
      </c>
      <c r="Q56" s="91">
        <v>0</v>
      </c>
      <c r="R56" s="23">
        <f>SUM(H56*Q56)*C56</f>
        <v>0</v>
      </c>
    </row>
    <row r="57" spans="1:18" s="6" customFormat="1" ht="58" x14ac:dyDescent="0.35">
      <c r="A57" s="27" t="s">
        <v>43</v>
      </c>
      <c r="B57" s="27" t="s">
        <v>1</v>
      </c>
      <c r="C57" s="28">
        <v>2</v>
      </c>
      <c r="D57" s="29" t="s">
        <v>46</v>
      </c>
      <c r="E57" s="29" t="s">
        <v>47</v>
      </c>
      <c r="F57" s="30">
        <v>43637</v>
      </c>
      <c r="G57" s="30">
        <v>43693</v>
      </c>
      <c r="H57" s="31">
        <v>57</v>
      </c>
      <c r="I57" s="90">
        <v>0</v>
      </c>
      <c r="J57" s="23">
        <f t="shared" ref="J57:J68" si="6">(H57*I57)*C57</f>
        <v>0</v>
      </c>
      <c r="K57" s="91">
        <v>0</v>
      </c>
      <c r="L57" s="23">
        <f t="shared" ref="L57:L68" si="7">(H57*K57)*C57</f>
        <v>0</v>
      </c>
      <c r="M57" s="91">
        <v>0</v>
      </c>
      <c r="N57" s="24">
        <f t="shared" ref="N57:N68" si="8">(H57*M57)*C57</f>
        <v>0</v>
      </c>
      <c r="O57" s="91">
        <v>0</v>
      </c>
      <c r="P57" s="24">
        <f t="shared" ref="P57:P68" si="9">(H57*O57)*C57</f>
        <v>0</v>
      </c>
      <c r="Q57" s="91">
        <v>0</v>
      </c>
      <c r="R57" s="23">
        <f t="shared" ref="R57:R68" si="10">SUM(H57*Q57)*C57</f>
        <v>0</v>
      </c>
    </row>
    <row r="58" spans="1:18" s="6" customFormat="1" ht="87" x14ac:dyDescent="0.35">
      <c r="A58" s="27" t="s">
        <v>43</v>
      </c>
      <c r="B58" s="27" t="s">
        <v>4</v>
      </c>
      <c r="C58" s="28">
        <v>5</v>
      </c>
      <c r="D58" s="29" t="s">
        <v>48</v>
      </c>
      <c r="E58" s="29" t="s">
        <v>49</v>
      </c>
      <c r="F58" s="30">
        <v>43640</v>
      </c>
      <c r="G58" s="30">
        <v>43328</v>
      </c>
      <c r="H58" s="31">
        <v>54</v>
      </c>
      <c r="I58" s="90">
        <v>0</v>
      </c>
      <c r="J58" s="23">
        <f>(H58*I58)*C58</f>
        <v>0</v>
      </c>
      <c r="K58" s="91">
        <v>0</v>
      </c>
      <c r="L58" s="23">
        <f t="shared" si="7"/>
        <v>0</v>
      </c>
      <c r="M58" s="91">
        <v>0</v>
      </c>
      <c r="N58" s="24">
        <f t="shared" si="8"/>
        <v>0</v>
      </c>
      <c r="O58" s="91">
        <v>0</v>
      </c>
      <c r="P58" s="24">
        <f t="shared" si="9"/>
        <v>0</v>
      </c>
      <c r="Q58" s="91">
        <v>0</v>
      </c>
      <c r="R58" s="23">
        <f t="shared" si="10"/>
        <v>0</v>
      </c>
    </row>
    <row r="59" spans="1:18" s="6" customFormat="1" ht="101.5" x14ac:dyDescent="0.35">
      <c r="A59" s="27" t="s">
        <v>43</v>
      </c>
      <c r="B59" s="27" t="s">
        <v>1</v>
      </c>
      <c r="C59" s="28">
        <v>10</v>
      </c>
      <c r="D59" s="29" t="s">
        <v>50</v>
      </c>
      <c r="E59" s="29" t="s">
        <v>49</v>
      </c>
      <c r="F59" s="30">
        <v>43640</v>
      </c>
      <c r="G59" s="30">
        <v>43328</v>
      </c>
      <c r="H59" s="31">
        <v>54</v>
      </c>
      <c r="I59" s="90">
        <v>0</v>
      </c>
      <c r="J59" s="23">
        <f t="shared" si="6"/>
        <v>0</v>
      </c>
      <c r="K59" s="91">
        <v>0</v>
      </c>
      <c r="L59" s="23">
        <f t="shared" si="7"/>
        <v>0</v>
      </c>
      <c r="M59" s="91">
        <v>0</v>
      </c>
      <c r="N59" s="24">
        <f t="shared" si="8"/>
        <v>0</v>
      </c>
      <c r="O59" s="91">
        <v>0</v>
      </c>
      <c r="P59" s="24">
        <f t="shared" si="9"/>
        <v>0</v>
      </c>
      <c r="Q59" s="91">
        <v>0</v>
      </c>
      <c r="R59" s="23">
        <f t="shared" si="10"/>
        <v>0</v>
      </c>
    </row>
    <row r="60" spans="1:18" s="6" customFormat="1" ht="72.5" x14ac:dyDescent="0.35">
      <c r="A60" s="27" t="s">
        <v>43</v>
      </c>
      <c r="B60" s="27" t="s">
        <v>1</v>
      </c>
      <c r="C60" s="28">
        <v>5</v>
      </c>
      <c r="D60" s="29" t="s">
        <v>51</v>
      </c>
      <c r="E60" s="29" t="s">
        <v>49</v>
      </c>
      <c r="F60" s="30">
        <v>43640</v>
      </c>
      <c r="G60" s="30">
        <v>43328</v>
      </c>
      <c r="H60" s="31">
        <v>54</v>
      </c>
      <c r="I60" s="90">
        <v>0</v>
      </c>
      <c r="J60" s="23">
        <f t="shared" si="6"/>
        <v>0</v>
      </c>
      <c r="K60" s="91">
        <v>0</v>
      </c>
      <c r="L60" s="23">
        <f t="shared" si="7"/>
        <v>0</v>
      </c>
      <c r="M60" s="91">
        <v>0</v>
      </c>
      <c r="N60" s="24">
        <f t="shared" si="8"/>
        <v>0</v>
      </c>
      <c r="O60" s="91">
        <v>0</v>
      </c>
      <c r="P60" s="24">
        <f t="shared" si="9"/>
        <v>0</v>
      </c>
      <c r="Q60" s="91">
        <v>0</v>
      </c>
      <c r="R60" s="23">
        <f t="shared" si="10"/>
        <v>0</v>
      </c>
    </row>
    <row r="61" spans="1:18" s="6" customFormat="1" ht="58" x14ac:dyDescent="0.35">
      <c r="A61" s="27" t="s">
        <v>43</v>
      </c>
      <c r="B61" s="27" t="s">
        <v>1</v>
      </c>
      <c r="C61" s="28">
        <v>2</v>
      </c>
      <c r="D61" s="35" t="s">
        <v>52</v>
      </c>
      <c r="E61" s="36" t="s">
        <v>53</v>
      </c>
      <c r="F61" s="30">
        <v>43649</v>
      </c>
      <c r="G61" s="30">
        <v>43693</v>
      </c>
      <c r="H61" s="31">
        <v>45</v>
      </c>
      <c r="I61" s="90">
        <v>0</v>
      </c>
      <c r="J61" s="23">
        <f t="shared" si="6"/>
        <v>0</v>
      </c>
      <c r="K61" s="91">
        <v>0</v>
      </c>
      <c r="L61" s="23">
        <f t="shared" si="7"/>
        <v>0</v>
      </c>
      <c r="M61" s="91">
        <v>0</v>
      </c>
      <c r="N61" s="24">
        <f t="shared" si="8"/>
        <v>0</v>
      </c>
      <c r="O61" s="91">
        <v>0</v>
      </c>
      <c r="P61" s="24">
        <f t="shared" si="9"/>
        <v>0</v>
      </c>
      <c r="Q61" s="91">
        <v>0</v>
      </c>
      <c r="R61" s="23">
        <f t="shared" si="10"/>
        <v>0</v>
      </c>
    </row>
    <row r="62" spans="1:18" s="6" customFormat="1" ht="72.5" x14ac:dyDescent="0.35">
      <c r="A62" s="27" t="s">
        <v>43</v>
      </c>
      <c r="B62" s="27" t="s">
        <v>1</v>
      </c>
      <c r="C62" s="28">
        <v>5</v>
      </c>
      <c r="D62" s="35" t="s">
        <v>54</v>
      </c>
      <c r="E62" s="36" t="s">
        <v>53</v>
      </c>
      <c r="F62" s="30">
        <v>43649</v>
      </c>
      <c r="G62" s="30">
        <v>43693</v>
      </c>
      <c r="H62" s="31">
        <v>45</v>
      </c>
      <c r="I62" s="90">
        <v>0</v>
      </c>
      <c r="J62" s="23">
        <f t="shared" si="6"/>
        <v>0</v>
      </c>
      <c r="K62" s="91">
        <v>0</v>
      </c>
      <c r="L62" s="23">
        <f t="shared" si="7"/>
        <v>0</v>
      </c>
      <c r="M62" s="91">
        <v>0</v>
      </c>
      <c r="N62" s="24">
        <f t="shared" si="8"/>
        <v>0</v>
      </c>
      <c r="O62" s="91">
        <v>0</v>
      </c>
      <c r="P62" s="24">
        <f t="shared" si="9"/>
        <v>0</v>
      </c>
      <c r="Q62" s="91">
        <v>0</v>
      </c>
      <c r="R62" s="23">
        <f t="shared" si="10"/>
        <v>0</v>
      </c>
    </row>
    <row r="63" spans="1:18" s="6" customFormat="1" ht="58" x14ac:dyDescent="0.35">
      <c r="A63" s="27" t="s">
        <v>43</v>
      </c>
      <c r="B63" s="27" t="s">
        <v>1</v>
      </c>
      <c r="C63" s="28">
        <v>2</v>
      </c>
      <c r="D63" s="35" t="s">
        <v>55</v>
      </c>
      <c r="E63" s="29" t="s">
        <v>33</v>
      </c>
      <c r="F63" s="30">
        <v>43649</v>
      </c>
      <c r="G63" s="30">
        <v>43693</v>
      </c>
      <c r="H63" s="31">
        <v>45</v>
      </c>
      <c r="I63" s="90">
        <v>0</v>
      </c>
      <c r="J63" s="23">
        <f t="shared" si="6"/>
        <v>0</v>
      </c>
      <c r="K63" s="91">
        <v>0</v>
      </c>
      <c r="L63" s="23">
        <f t="shared" si="7"/>
        <v>0</v>
      </c>
      <c r="M63" s="91">
        <v>0</v>
      </c>
      <c r="N63" s="24">
        <f t="shared" si="8"/>
        <v>0</v>
      </c>
      <c r="O63" s="91">
        <v>0</v>
      </c>
      <c r="P63" s="24">
        <f t="shared" si="9"/>
        <v>0</v>
      </c>
      <c r="Q63" s="91">
        <v>0</v>
      </c>
      <c r="R63" s="23">
        <f t="shared" si="10"/>
        <v>0</v>
      </c>
    </row>
    <row r="64" spans="1:18" s="6" customFormat="1" ht="58" x14ac:dyDescent="0.35">
      <c r="A64" s="27" t="s">
        <v>43</v>
      </c>
      <c r="B64" s="27" t="s">
        <v>1</v>
      </c>
      <c r="C64" s="28">
        <v>3</v>
      </c>
      <c r="D64" s="29" t="s">
        <v>56</v>
      </c>
      <c r="E64" s="29" t="s">
        <v>57</v>
      </c>
      <c r="F64" s="30">
        <v>43649</v>
      </c>
      <c r="G64" s="30">
        <v>43693</v>
      </c>
      <c r="H64" s="31">
        <v>45</v>
      </c>
      <c r="I64" s="90">
        <v>0</v>
      </c>
      <c r="J64" s="23">
        <f t="shared" si="6"/>
        <v>0</v>
      </c>
      <c r="K64" s="91">
        <v>0</v>
      </c>
      <c r="L64" s="23">
        <f t="shared" si="7"/>
        <v>0</v>
      </c>
      <c r="M64" s="91">
        <v>0</v>
      </c>
      <c r="N64" s="24">
        <f t="shared" si="8"/>
        <v>0</v>
      </c>
      <c r="O64" s="91">
        <v>0</v>
      </c>
      <c r="P64" s="24">
        <f t="shared" si="9"/>
        <v>0</v>
      </c>
      <c r="Q64" s="91">
        <v>0</v>
      </c>
      <c r="R64" s="23">
        <f t="shared" si="10"/>
        <v>0</v>
      </c>
    </row>
    <row r="65" spans="1:19" s="6" customFormat="1" ht="58" x14ac:dyDescent="0.35">
      <c r="A65" s="27" t="s">
        <v>43</v>
      </c>
      <c r="B65" s="27" t="s">
        <v>4</v>
      </c>
      <c r="C65" s="28">
        <v>5</v>
      </c>
      <c r="D65" s="35" t="s">
        <v>58</v>
      </c>
      <c r="E65" s="29" t="s">
        <v>59</v>
      </c>
      <c r="F65" s="30">
        <v>43649</v>
      </c>
      <c r="G65" s="30">
        <v>43690</v>
      </c>
      <c r="H65" s="31">
        <v>42</v>
      </c>
      <c r="I65" s="90">
        <v>0</v>
      </c>
      <c r="J65" s="23">
        <f t="shared" si="6"/>
        <v>0</v>
      </c>
      <c r="K65" s="91">
        <v>0</v>
      </c>
      <c r="L65" s="23">
        <f t="shared" si="7"/>
        <v>0</v>
      </c>
      <c r="M65" s="91">
        <v>0</v>
      </c>
      <c r="N65" s="24">
        <f t="shared" si="8"/>
        <v>0</v>
      </c>
      <c r="O65" s="91">
        <v>0</v>
      </c>
      <c r="P65" s="24">
        <f t="shared" si="9"/>
        <v>0</v>
      </c>
      <c r="Q65" s="91">
        <v>0</v>
      </c>
      <c r="R65" s="23">
        <f t="shared" si="10"/>
        <v>0</v>
      </c>
    </row>
    <row r="66" spans="1:19" s="6" customFormat="1" ht="43.5" x14ac:dyDescent="0.35">
      <c r="A66" s="27" t="s">
        <v>43</v>
      </c>
      <c r="B66" s="27" t="s">
        <v>1</v>
      </c>
      <c r="C66" s="28">
        <v>3</v>
      </c>
      <c r="D66" s="35" t="s">
        <v>60</v>
      </c>
      <c r="E66" s="29" t="s">
        <v>61</v>
      </c>
      <c r="F66" s="30">
        <v>43649</v>
      </c>
      <c r="G66" s="30">
        <v>43690</v>
      </c>
      <c r="H66" s="31">
        <v>42</v>
      </c>
      <c r="I66" s="90">
        <v>0</v>
      </c>
      <c r="J66" s="23">
        <f t="shared" si="6"/>
        <v>0</v>
      </c>
      <c r="K66" s="91">
        <v>0</v>
      </c>
      <c r="L66" s="23">
        <f t="shared" si="7"/>
        <v>0</v>
      </c>
      <c r="M66" s="91">
        <v>0</v>
      </c>
      <c r="N66" s="24">
        <f t="shared" si="8"/>
        <v>0</v>
      </c>
      <c r="O66" s="91">
        <v>0</v>
      </c>
      <c r="P66" s="24">
        <f t="shared" si="9"/>
        <v>0</v>
      </c>
      <c r="Q66" s="91">
        <v>0</v>
      </c>
      <c r="R66" s="23">
        <f t="shared" si="10"/>
        <v>0</v>
      </c>
    </row>
    <row r="67" spans="1:19" s="6" customFormat="1" ht="72.5" x14ac:dyDescent="0.35">
      <c r="A67" s="27" t="s">
        <v>43</v>
      </c>
      <c r="B67" s="27" t="s">
        <v>1</v>
      </c>
      <c r="C67" s="28">
        <v>4</v>
      </c>
      <c r="D67" s="29" t="s">
        <v>62</v>
      </c>
      <c r="E67" s="29" t="s">
        <v>33</v>
      </c>
      <c r="F67" s="30">
        <v>43654</v>
      </c>
      <c r="G67" s="30">
        <v>43693</v>
      </c>
      <c r="H67" s="31">
        <v>40</v>
      </c>
      <c r="I67" s="90">
        <v>0</v>
      </c>
      <c r="J67" s="23">
        <f t="shared" si="6"/>
        <v>0</v>
      </c>
      <c r="K67" s="91">
        <v>0</v>
      </c>
      <c r="L67" s="23">
        <f t="shared" si="7"/>
        <v>0</v>
      </c>
      <c r="M67" s="91">
        <v>0</v>
      </c>
      <c r="N67" s="24">
        <f t="shared" si="8"/>
        <v>0</v>
      </c>
      <c r="O67" s="91">
        <v>0</v>
      </c>
      <c r="P67" s="24">
        <f t="shared" si="9"/>
        <v>0</v>
      </c>
      <c r="Q67" s="91">
        <v>0</v>
      </c>
      <c r="R67" s="23">
        <f t="shared" si="10"/>
        <v>0</v>
      </c>
    </row>
    <row r="68" spans="1:19" s="6" customFormat="1" ht="58" x14ac:dyDescent="0.35">
      <c r="A68" s="27" t="s">
        <v>43</v>
      </c>
      <c r="B68" s="27" t="s">
        <v>1</v>
      </c>
      <c r="C68" s="28">
        <v>2</v>
      </c>
      <c r="D68" s="35" t="s">
        <v>63</v>
      </c>
      <c r="E68" s="29" t="s">
        <v>64</v>
      </c>
      <c r="F68" s="30">
        <v>43655</v>
      </c>
      <c r="G68" s="30">
        <v>43690</v>
      </c>
      <c r="H68" s="31">
        <v>36</v>
      </c>
      <c r="I68" s="90">
        <v>0</v>
      </c>
      <c r="J68" s="23">
        <f t="shared" si="6"/>
        <v>0</v>
      </c>
      <c r="K68" s="91">
        <v>0</v>
      </c>
      <c r="L68" s="23">
        <f t="shared" si="7"/>
        <v>0</v>
      </c>
      <c r="M68" s="91">
        <v>0</v>
      </c>
      <c r="N68" s="24">
        <f t="shared" si="8"/>
        <v>0</v>
      </c>
      <c r="O68" s="91">
        <v>0</v>
      </c>
      <c r="P68" s="24">
        <f t="shared" si="9"/>
        <v>0</v>
      </c>
      <c r="Q68" s="91">
        <v>0</v>
      </c>
      <c r="R68" s="23">
        <f t="shared" si="10"/>
        <v>0</v>
      </c>
    </row>
    <row r="69" spans="1:19" ht="25" customHeight="1" x14ac:dyDescent="0.35">
      <c r="A69" s="47"/>
      <c r="B69" s="48" t="s">
        <v>67</v>
      </c>
      <c r="C69" s="49">
        <f>SUM(C55:C68)</f>
        <v>49</v>
      </c>
      <c r="D69" s="50"/>
      <c r="E69" s="51"/>
      <c r="F69" s="52"/>
      <c r="G69" s="53" t="s">
        <v>84</v>
      </c>
      <c r="H69" s="54"/>
      <c r="I69" s="82"/>
      <c r="J69" s="82">
        <f t="shared" ref="J69" si="11">SUM(J56:J68)</f>
        <v>0</v>
      </c>
      <c r="K69" s="82"/>
      <c r="L69" s="82">
        <f t="shared" ref="L69" si="12">SUM(L56:L68)</f>
        <v>0</v>
      </c>
      <c r="M69" s="82"/>
      <c r="N69" s="82">
        <f t="shared" ref="N69" si="13">SUM(N56:N68)</f>
        <v>0</v>
      </c>
      <c r="O69" s="82"/>
      <c r="P69" s="82">
        <f t="shared" ref="P69" si="14">SUM(P56:P68)</f>
        <v>0</v>
      </c>
      <c r="Q69" s="82"/>
      <c r="R69" s="82">
        <f t="shared" ref="R69" si="15">SUM(R56:R68)</f>
        <v>0</v>
      </c>
    </row>
    <row r="70" spans="1:19" ht="24" customHeight="1" x14ac:dyDescent="0.35">
      <c r="A70" s="56"/>
      <c r="B70" s="57" t="s">
        <v>74</v>
      </c>
      <c r="C70" s="58">
        <f>SUM(C69,C49)</f>
        <v>114</v>
      </c>
      <c r="D70" s="56"/>
      <c r="E70" s="56"/>
      <c r="F70" s="59"/>
      <c r="G70" s="60" t="s">
        <v>85</v>
      </c>
      <c r="H70" s="84">
        <f>SUM(J69+L69+N69+P69+R69)</f>
        <v>0</v>
      </c>
      <c r="I70" s="62"/>
      <c r="J70" s="55"/>
      <c r="K70" s="83"/>
      <c r="L70" s="55"/>
      <c r="M70" s="83"/>
      <c r="N70" s="55"/>
      <c r="O70" s="83"/>
      <c r="P70" s="55"/>
      <c r="Q70" s="83"/>
      <c r="R70" s="55"/>
      <c r="S70" s="11"/>
    </row>
    <row r="71" spans="1:19" ht="14.5" x14ac:dyDescent="0.35">
      <c r="A71" s="56"/>
      <c r="B71" s="56"/>
      <c r="C71" s="63"/>
      <c r="D71" s="56"/>
      <c r="E71" s="56"/>
      <c r="F71" s="59"/>
      <c r="G71" s="59"/>
      <c r="H71" s="61"/>
      <c r="I71" s="64"/>
      <c r="J71" s="56"/>
      <c r="K71" s="64"/>
      <c r="L71" s="56"/>
      <c r="M71" s="64"/>
      <c r="N71" s="56"/>
      <c r="O71" s="64"/>
      <c r="P71" s="56"/>
      <c r="Q71" s="64"/>
      <c r="R71" s="56"/>
    </row>
    <row r="72" spans="1:19" ht="47.15" customHeight="1" x14ac:dyDescent="0.35">
      <c r="A72" s="119" t="s">
        <v>106</v>
      </c>
      <c r="B72" s="119"/>
      <c r="C72" s="119"/>
      <c r="D72" s="119"/>
      <c r="E72" s="92">
        <v>0</v>
      </c>
      <c r="F72" s="86" t="s">
        <v>102</v>
      </c>
      <c r="G72" s="86" t="s">
        <v>103</v>
      </c>
      <c r="I72" s="65"/>
      <c r="J72" s="56"/>
      <c r="K72" s="65"/>
      <c r="L72" s="56"/>
      <c r="M72" s="65"/>
      <c r="N72" s="56"/>
      <c r="O72" s="65"/>
      <c r="P72" s="56"/>
      <c r="Q72" s="65"/>
      <c r="R72" s="56"/>
    </row>
    <row r="73" spans="1:19" ht="27" customHeight="1" x14ac:dyDescent="0.45">
      <c r="A73" s="99" t="s">
        <v>97</v>
      </c>
      <c r="B73" s="100"/>
      <c r="C73" s="101"/>
      <c r="D73" s="100"/>
      <c r="E73" s="117" t="s">
        <v>104</v>
      </c>
      <c r="F73" s="118"/>
      <c r="G73" s="87">
        <f>SUM(E72*50)</f>
        <v>0</v>
      </c>
      <c r="H73" s="9"/>
      <c r="I73" s="5"/>
      <c r="J73" s="3"/>
      <c r="K73" s="5"/>
      <c r="M73" s="5"/>
      <c r="O73" s="5"/>
      <c r="Q73" s="5"/>
    </row>
    <row r="74" spans="1:19" ht="26.5" customHeight="1" x14ac:dyDescent="0.25">
      <c r="A74" s="3"/>
      <c r="B74" s="3"/>
      <c r="D74" s="3"/>
      <c r="E74" s="117" t="s">
        <v>105</v>
      </c>
      <c r="F74" s="118"/>
      <c r="G74" s="87">
        <f>SUM(G73*5)</f>
        <v>0</v>
      </c>
      <c r="J74" s="3"/>
    </row>
    <row r="75" spans="1:19" x14ac:dyDescent="0.25">
      <c r="A75" s="3"/>
      <c r="B75" s="3"/>
      <c r="D75" s="13"/>
      <c r="E75" s="3"/>
      <c r="J75" s="3"/>
    </row>
    <row r="76" spans="1:19" ht="20" x14ac:dyDescent="0.4">
      <c r="A76" s="3"/>
      <c r="B76" s="3"/>
      <c r="D76" s="88" t="s">
        <v>107</v>
      </c>
      <c r="E76" s="89">
        <f>SUM(H50+H70+G74)</f>
        <v>0</v>
      </c>
      <c r="J76" s="3"/>
    </row>
  </sheetData>
  <sheetProtection algorithmName="SHA-512" hashValue="aP22EbH/YJHb7e6rxO171HYbPYrSegzGohXrhF3XJACuxPgyzGRDAsNKpybEZ2l6JdAaNWYd8cKJw0H3C9+AGQ==" saltValue="kKaGej2YlrUXgSBtEXKAlg==" spinCount="100000" sheet="1" objects="1" scenarios="1" selectLockedCells="1"/>
  <mergeCells count="33">
    <mergeCell ref="F4:G4"/>
    <mergeCell ref="E73:F73"/>
    <mergeCell ref="E74:F74"/>
    <mergeCell ref="A72:D72"/>
    <mergeCell ref="Q6:R6"/>
    <mergeCell ref="M5:R5"/>
    <mergeCell ref="F5:H5"/>
    <mergeCell ref="K6:L6"/>
    <mergeCell ref="M6:N6"/>
    <mergeCell ref="O6:P6"/>
    <mergeCell ref="I5:L5"/>
    <mergeCell ref="I6:J6"/>
    <mergeCell ref="M53:R53"/>
    <mergeCell ref="I54:J54"/>
    <mergeCell ref="K54:L54"/>
    <mergeCell ref="M54:N54"/>
    <mergeCell ref="E5:E6"/>
    <mergeCell ref="O54:P54"/>
    <mergeCell ref="Q54:R54"/>
    <mergeCell ref="A7:H7"/>
    <mergeCell ref="A55:H55"/>
    <mergeCell ref="F53:H53"/>
    <mergeCell ref="I53:L53"/>
    <mergeCell ref="A53:A54"/>
    <mergeCell ref="B53:B54"/>
    <mergeCell ref="C53:C54"/>
    <mergeCell ref="D53:D54"/>
    <mergeCell ref="E53:E54"/>
    <mergeCell ref="A3:D3"/>
    <mergeCell ref="A5:A6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Eldridge</dc:creator>
  <cp:lastModifiedBy>Kelly Vu</cp:lastModifiedBy>
  <dcterms:created xsi:type="dcterms:W3CDTF">2021-03-30T19:23:29Z</dcterms:created>
  <dcterms:modified xsi:type="dcterms:W3CDTF">2026-03-16T22:12:04Z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ivity Add-in">
    <vt:lpwstr>COM</vt:lpwstr>
  </property>
</Properties>
</file>